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2024\0. Vlastička\0. zamknout\zamknuto\"/>
    </mc:Choice>
  </mc:AlternateContent>
  <xr:revisionPtr revIDLastSave="0" documentId="13_ncr:1_{32D0BF54-F151-4BE0-A335-8E0414A5DA7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Pol'!$A$1:$Y$312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7" i="1"/>
  <c r="I66" i="1"/>
  <c r="I65" i="1"/>
  <c r="I64" i="1"/>
  <c r="I63" i="1"/>
  <c r="I62" i="1"/>
  <c r="I61" i="1"/>
  <c r="I60" i="1"/>
  <c r="I58" i="1"/>
  <c r="I57" i="1"/>
  <c r="I56" i="1"/>
  <c r="I55" i="1"/>
  <c r="I54" i="1"/>
  <c r="I53" i="1"/>
  <c r="I52" i="1"/>
  <c r="I50" i="1"/>
  <c r="BA300" i="12"/>
  <c r="BA298" i="12"/>
  <c r="BA295" i="12"/>
  <c r="BA293" i="12"/>
  <c r="BA291" i="12"/>
  <c r="BA289" i="12"/>
  <c r="BA156" i="12"/>
  <c r="O8" i="12"/>
  <c r="G9" i="12"/>
  <c r="M9" i="12" s="1"/>
  <c r="I9" i="12"/>
  <c r="K9" i="12"/>
  <c r="O9" i="12"/>
  <c r="Q9" i="12"/>
  <c r="Q8" i="12" s="1"/>
  <c r="V9" i="12"/>
  <c r="V8" i="12" s="1"/>
  <c r="G11" i="12"/>
  <c r="M11" i="12" s="1"/>
  <c r="I11" i="12"/>
  <c r="I8" i="12" s="1"/>
  <c r="K11" i="12"/>
  <c r="K8" i="12" s="1"/>
  <c r="O11" i="12"/>
  <c r="Q11" i="12"/>
  <c r="V11" i="12"/>
  <c r="V12" i="12"/>
  <c r="G13" i="12"/>
  <c r="I13" i="12"/>
  <c r="K13" i="12"/>
  <c r="O13" i="12"/>
  <c r="Q13" i="12"/>
  <c r="V13" i="12"/>
  <c r="G15" i="12"/>
  <c r="I15" i="12"/>
  <c r="I12" i="12" s="1"/>
  <c r="K15" i="12"/>
  <c r="K12" i="12" s="1"/>
  <c r="M15" i="12"/>
  <c r="O15" i="12"/>
  <c r="O12" i="12" s="1"/>
  <c r="Q15" i="12"/>
  <c r="Q12" i="12" s="1"/>
  <c r="V15" i="12"/>
  <c r="G17" i="12"/>
  <c r="I17" i="12"/>
  <c r="K17" i="12"/>
  <c r="M17" i="12"/>
  <c r="O17" i="12"/>
  <c r="Q17" i="12"/>
  <c r="V17" i="12"/>
  <c r="G21" i="12"/>
  <c r="I21" i="12"/>
  <c r="K21" i="12"/>
  <c r="M21" i="12"/>
  <c r="O21" i="12"/>
  <c r="O20" i="12" s="1"/>
  <c r="Q21" i="12"/>
  <c r="Q20" i="12" s="1"/>
  <c r="V21" i="12"/>
  <c r="V20" i="12" s="1"/>
  <c r="G23" i="12"/>
  <c r="M23" i="12" s="1"/>
  <c r="I23" i="12"/>
  <c r="I20" i="12" s="1"/>
  <c r="K23" i="12"/>
  <c r="O23" i="12"/>
  <c r="Q23" i="12"/>
  <c r="V23" i="12"/>
  <c r="G25" i="12"/>
  <c r="M25" i="12" s="1"/>
  <c r="I25" i="12"/>
  <c r="K25" i="12"/>
  <c r="O25" i="12"/>
  <c r="Q25" i="12"/>
  <c r="V25" i="12"/>
  <c r="G38" i="12"/>
  <c r="I38" i="12"/>
  <c r="K38" i="12"/>
  <c r="M38" i="12"/>
  <c r="O38" i="12"/>
  <c r="Q38" i="12"/>
  <c r="V38" i="12"/>
  <c r="G45" i="12"/>
  <c r="I45" i="12"/>
  <c r="K45" i="12"/>
  <c r="M45" i="12"/>
  <c r="O45" i="12"/>
  <c r="Q45" i="12"/>
  <c r="V45" i="12"/>
  <c r="G64" i="12"/>
  <c r="I64" i="12"/>
  <c r="K64" i="12"/>
  <c r="M64" i="12"/>
  <c r="O64" i="12"/>
  <c r="Q64" i="12"/>
  <c r="V64" i="12"/>
  <c r="G68" i="12"/>
  <c r="M68" i="12" s="1"/>
  <c r="I68" i="12"/>
  <c r="K68" i="12"/>
  <c r="K20" i="12" s="1"/>
  <c r="O68" i="12"/>
  <c r="Q68" i="12"/>
  <c r="V68" i="12"/>
  <c r="G72" i="12"/>
  <c r="I72" i="12"/>
  <c r="K72" i="12"/>
  <c r="M72" i="12"/>
  <c r="O72" i="12"/>
  <c r="Q72" i="12"/>
  <c r="V72" i="12"/>
  <c r="G74" i="12"/>
  <c r="M74" i="12" s="1"/>
  <c r="I74" i="12"/>
  <c r="K74" i="12"/>
  <c r="O74" i="12"/>
  <c r="Q74" i="12"/>
  <c r="V74" i="12"/>
  <c r="O77" i="12"/>
  <c r="Q77" i="12"/>
  <c r="G78" i="12"/>
  <c r="I78" i="12"/>
  <c r="K78" i="12"/>
  <c r="M78" i="12"/>
  <c r="O78" i="12"/>
  <c r="Q78" i="12"/>
  <c r="V78" i="12"/>
  <c r="V77" i="12" s="1"/>
  <c r="G81" i="12"/>
  <c r="G77" i="12" s="1"/>
  <c r="I81" i="12"/>
  <c r="I77" i="12" s="1"/>
  <c r="K81" i="12"/>
  <c r="K77" i="12" s="1"/>
  <c r="M81" i="12"/>
  <c r="M77" i="12" s="1"/>
  <c r="O81" i="12"/>
  <c r="Q81" i="12"/>
  <c r="V81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7" i="12"/>
  <c r="I87" i="12"/>
  <c r="K87" i="12"/>
  <c r="M87" i="12"/>
  <c r="O87" i="12"/>
  <c r="Q87" i="12"/>
  <c r="V87" i="12"/>
  <c r="G90" i="12"/>
  <c r="G89" i="12" s="1"/>
  <c r="I90" i="12"/>
  <c r="I89" i="12" s="1"/>
  <c r="K90" i="12"/>
  <c r="K89" i="12" s="1"/>
  <c r="M90" i="12"/>
  <c r="M89" i="12" s="1"/>
  <c r="O90" i="12"/>
  <c r="O89" i="12" s="1"/>
  <c r="Q90" i="12"/>
  <c r="V90" i="12"/>
  <c r="G92" i="12"/>
  <c r="I92" i="12"/>
  <c r="K92" i="12"/>
  <c r="M92" i="12"/>
  <c r="O92" i="12"/>
  <c r="Q92" i="12"/>
  <c r="Q89" i="12" s="1"/>
  <c r="V92" i="12"/>
  <c r="V89" i="12" s="1"/>
  <c r="G94" i="12"/>
  <c r="M94" i="12" s="1"/>
  <c r="I94" i="12"/>
  <c r="K94" i="12"/>
  <c r="O94" i="12"/>
  <c r="Q94" i="12"/>
  <c r="V94" i="12"/>
  <c r="I96" i="12"/>
  <c r="K96" i="12"/>
  <c r="O96" i="12"/>
  <c r="Q96" i="12"/>
  <c r="V96" i="12"/>
  <c r="G97" i="12"/>
  <c r="M97" i="12" s="1"/>
  <c r="M96" i="12" s="1"/>
  <c r="I97" i="12"/>
  <c r="K97" i="12"/>
  <c r="O97" i="12"/>
  <c r="Q97" i="12"/>
  <c r="V97" i="12"/>
  <c r="G98" i="12"/>
  <c r="I98" i="12"/>
  <c r="K98" i="12"/>
  <c r="M98" i="12"/>
  <c r="O98" i="12"/>
  <c r="Q98" i="12"/>
  <c r="G99" i="12"/>
  <c r="I99" i="12"/>
  <c r="K99" i="12"/>
  <c r="M99" i="12"/>
  <c r="O99" i="12"/>
  <c r="Q99" i="12"/>
  <c r="V99" i="12"/>
  <c r="V98" i="12" s="1"/>
  <c r="G101" i="12"/>
  <c r="I101" i="12"/>
  <c r="K101" i="12"/>
  <c r="M101" i="12"/>
  <c r="O101" i="12"/>
  <c r="O100" i="12" s="1"/>
  <c r="Q101" i="12"/>
  <c r="Q100" i="12" s="1"/>
  <c r="V101" i="12"/>
  <c r="V100" i="12" s="1"/>
  <c r="G103" i="12"/>
  <c r="M103" i="12" s="1"/>
  <c r="M100" i="12" s="1"/>
  <c r="I103" i="12"/>
  <c r="I100" i="12" s="1"/>
  <c r="K103" i="12"/>
  <c r="O103" i="12"/>
  <c r="Q103" i="12"/>
  <c r="V103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G120" i="12"/>
  <c r="M120" i="12" s="1"/>
  <c r="I120" i="12"/>
  <c r="K120" i="12"/>
  <c r="K100" i="12" s="1"/>
  <c r="O120" i="12"/>
  <c r="Q120" i="12"/>
  <c r="V120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8" i="12"/>
  <c r="I128" i="12"/>
  <c r="K128" i="12"/>
  <c r="M128" i="12"/>
  <c r="O128" i="12"/>
  <c r="Q128" i="12"/>
  <c r="V128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G138" i="12"/>
  <c r="I138" i="12"/>
  <c r="K138" i="12"/>
  <c r="M138" i="12"/>
  <c r="O138" i="12"/>
  <c r="Q138" i="12"/>
  <c r="Q137" i="12" s="1"/>
  <c r="V138" i="12"/>
  <c r="V137" i="12" s="1"/>
  <c r="I139" i="12"/>
  <c r="K139" i="12"/>
  <c r="G140" i="12"/>
  <c r="I140" i="12"/>
  <c r="K140" i="12"/>
  <c r="M140" i="12"/>
  <c r="O140" i="12"/>
  <c r="O139" i="12" s="1"/>
  <c r="Q140" i="12"/>
  <c r="Q139" i="12" s="1"/>
  <c r="V140" i="12"/>
  <c r="V139" i="12" s="1"/>
  <c r="G141" i="12"/>
  <c r="G139" i="12" s="1"/>
  <c r="I141" i="12"/>
  <c r="K141" i="12"/>
  <c r="O141" i="12"/>
  <c r="Q141" i="12"/>
  <c r="V141" i="12"/>
  <c r="O142" i="12"/>
  <c r="Q142" i="12"/>
  <c r="G143" i="12"/>
  <c r="I143" i="12"/>
  <c r="K143" i="12"/>
  <c r="M143" i="12"/>
  <c r="O143" i="12"/>
  <c r="Q143" i="12"/>
  <c r="V143" i="12"/>
  <c r="V142" i="12" s="1"/>
  <c r="G148" i="12"/>
  <c r="G142" i="12" s="1"/>
  <c r="I59" i="1" s="1"/>
  <c r="I148" i="12"/>
  <c r="I142" i="12" s="1"/>
  <c r="K148" i="12"/>
  <c r="K142" i="12" s="1"/>
  <c r="O148" i="12"/>
  <c r="Q148" i="12"/>
  <c r="V148" i="12"/>
  <c r="G151" i="12"/>
  <c r="I151" i="12"/>
  <c r="K151" i="12"/>
  <c r="M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I155" i="12"/>
  <c r="K155" i="12"/>
  <c r="M155" i="12"/>
  <c r="O155" i="12"/>
  <c r="Q155" i="12"/>
  <c r="V155" i="12"/>
  <c r="G161" i="12"/>
  <c r="I161" i="12"/>
  <c r="K161" i="12"/>
  <c r="M161" i="12"/>
  <c r="O161" i="12"/>
  <c r="Q161" i="12"/>
  <c r="V161" i="12"/>
  <c r="O162" i="12"/>
  <c r="G163" i="12"/>
  <c r="I163" i="12"/>
  <c r="K163" i="12"/>
  <c r="M163" i="12"/>
  <c r="O163" i="12"/>
  <c r="Q163" i="12"/>
  <c r="Q162" i="12" s="1"/>
  <c r="V163" i="12"/>
  <c r="V162" i="12" s="1"/>
  <c r="G164" i="12"/>
  <c r="M164" i="12" s="1"/>
  <c r="M162" i="12" s="1"/>
  <c r="I164" i="12"/>
  <c r="I162" i="12" s="1"/>
  <c r="K164" i="12"/>
  <c r="K162" i="12" s="1"/>
  <c r="O164" i="12"/>
  <c r="Q164" i="12"/>
  <c r="V164" i="12"/>
  <c r="I165" i="12"/>
  <c r="K165" i="12"/>
  <c r="O165" i="12"/>
  <c r="Q165" i="12"/>
  <c r="V165" i="12"/>
  <c r="G166" i="12"/>
  <c r="M166" i="12" s="1"/>
  <c r="M165" i="12" s="1"/>
  <c r="I166" i="12"/>
  <c r="K166" i="12"/>
  <c r="O166" i="12"/>
  <c r="Q166" i="12"/>
  <c r="V166" i="12"/>
  <c r="G167" i="12"/>
  <c r="I167" i="12"/>
  <c r="K167" i="12"/>
  <c r="M167" i="12"/>
  <c r="O167" i="12"/>
  <c r="Q167" i="12"/>
  <c r="G168" i="12"/>
  <c r="I168" i="12"/>
  <c r="K168" i="12"/>
  <c r="M168" i="12"/>
  <c r="O168" i="12"/>
  <c r="Q168" i="12"/>
  <c r="V168" i="12"/>
  <c r="V167" i="12" s="1"/>
  <c r="K169" i="12"/>
  <c r="G170" i="12"/>
  <c r="I170" i="12"/>
  <c r="K170" i="12"/>
  <c r="M170" i="12"/>
  <c r="O170" i="12"/>
  <c r="O169" i="12" s="1"/>
  <c r="Q170" i="12"/>
  <c r="Q169" i="12" s="1"/>
  <c r="V170" i="12"/>
  <c r="V169" i="12" s="1"/>
  <c r="G172" i="12"/>
  <c r="G169" i="12" s="1"/>
  <c r="I172" i="12"/>
  <c r="I169" i="12" s="1"/>
  <c r="K172" i="12"/>
  <c r="O172" i="12"/>
  <c r="Q172" i="12"/>
  <c r="V172" i="12"/>
  <c r="G174" i="12"/>
  <c r="I174" i="12"/>
  <c r="K174" i="12"/>
  <c r="M174" i="12"/>
  <c r="O174" i="12"/>
  <c r="Q174" i="12"/>
  <c r="V174" i="12"/>
  <c r="G175" i="12"/>
  <c r="I175" i="12"/>
  <c r="K175" i="12"/>
  <c r="M175" i="12"/>
  <c r="O175" i="12"/>
  <c r="Q175" i="12"/>
  <c r="V175" i="12"/>
  <c r="G176" i="12"/>
  <c r="I176" i="12"/>
  <c r="K176" i="12"/>
  <c r="M176" i="12"/>
  <c r="O176" i="12"/>
  <c r="G177" i="12"/>
  <c r="I177" i="12"/>
  <c r="K177" i="12"/>
  <c r="M177" i="12"/>
  <c r="O177" i="12"/>
  <c r="Q177" i="12"/>
  <c r="Q176" i="12" s="1"/>
  <c r="V177" i="12"/>
  <c r="V176" i="12" s="1"/>
  <c r="I181" i="12"/>
  <c r="K181" i="12"/>
  <c r="G182" i="12"/>
  <c r="I182" i="12"/>
  <c r="K182" i="12"/>
  <c r="M182" i="12"/>
  <c r="O182" i="12"/>
  <c r="O181" i="12" s="1"/>
  <c r="Q182" i="12"/>
  <c r="Q181" i="12" s="1"/>
  <c r="V182" i="12"/>
  <c r="V181" i="12" s="1"/>
  <c r="G186" i="12"/>
  <c r="G181" i="12" s="1"/>
  <c r="I186" i="12"/>
  <c r="K186" i="12"/>
  <c r="O186" i="12"/>
  <c r="Q186" i="12"/>
  <c r="V186" i="12"/>
  <c r="G189" i="12"/>
  <c r="I189" i="12"/>
  <c r="K189" i="12"/>
  <c r="M189" i="12"/>
  <c r="O189" i="12"/>
  <c r="Q189" i="12"/>
  <c r="V189" i="12"/>
  <c r="G191" i="12"/>
  <c r="G190" i="12" s="1"/>
  <c r="I191" i="12"/>
  <c r="I190" i="12" s="1"/>
  <c r="K191" i="12"/>
  <c r="K190" i="12" s="1"/>
  <c r="M191" i="12"/>
  <c r="M190" i="12" s="1"/>
  <c r="O191" i="12"/>
  <c r="Q191" i="12"/>
  <c r="V191" i="12"/>
  <c r="G193" i="12"/>
  <c r="I193" i="12"/>
  <c r="K193" i="12"/>
  <c r="M193" i="12"/>
  <c r="O193" i="12"/>
  <c r="O190" i="12" s="1"/>
  <c r="Q193" i="12"/>
  <c r="Q190" i="12" s="1"/>
  <c r="V193" i="12"/>
  <c r="V190" i="12" s="1"/>
  <c r="G195" i="12"/>
  <c r="M195" i="12" s="1"/>
  <c r="I195" i="12"/>
  <c r="K195" i="12"/>
  <c r="O195" i="12"/>
  <c r="Q195" i="12"/>
  <c r="V195" i="12"/>
  <c r="G198" i="12"/>
  <c r="I198" i="12"/>
  <c r="K198" i="12"/>
  <c r="M198" i="12"/>
  <c r="O198" i="12"/>
  <c r="Q198" i="12"/>
  <c r="V198" i="12"/>
  <c r="G200" i="12"/>
  <c r="G199" i="12" s="1"/>
  <c r="I200" i="12"/>
  <c r="I199" i="12" s="1"/>
  <c r="K200" i="12"/>
  <c r="K199" i="12" s="1"/>
  <c r="O200" i="12"/>
  <c r="O199" i="12" s="1"/>
  <c r="Q200" i="12"/>
  <c r="V200" i="12"/>
  <c r="G202" i="12"/>
  <c r="I202" i="12"/>
  <c r="K202" i="12"/>
  <c r="M202" i="12"/>
  <c r="O202" i="12"/>
  <c r="Q202" i="12"/>
  <c r="V202" i="12"/>
  <c r="V199" i="12" s="1"/>
  <c r="G203" i="12"/>
  <c r="M203" i="12" s="1"/>
  <c r="I203" i="12"/>
  <c r="K203" i="12"/>
  <c r="O203" i="12"/>
  <c r="Q203" i="12"/>
  <c r="V203" i="12"/>
  <c r="G205" i="12"/>
  <c r="I205" i="12"/>
  <c r="K205" i="12"/>
  <c r="M205" i="12"/>
  <c r="O205" i="12"/>
  <c r="Q205" i="12"/>
  <c r="V205" i="12"/>
  <c r="G207" i="12"/>
  <c r="M207" i="12" s="1"/>
  <c r="I207" i="12"/>
  <c r="K207" i="12"/>
  <c r="O207" i="12"/>
  <c r="Q207" i="12"/>
  <c r="V207" i="12"/>
  <c r="G210" i="12"/>
  <c r="I210" i="12"/>
  <c r="K210" i="12"/>
  <c r="M210" i="12"/>
  <c r="O210" i="12"/>
  <c r="Q210" i="12"/>
  <c r="V210" i="12"/>
  <c r="G212" i="12"/>
  <c r="G211" i="12" s="1"/>
  <c r="I212" i="12"/>
  <c r="I211" i="12" s="1"/>
  <c r="K212" i="12"/>
  <c r="K211" i="12" s="1"/>
  <c r="M212" i="12"/>
  <c r="M211" i="12" s="1"/>
  <c r="O212" i="12"/>
  <c r="Q212" i="12"/>
  <c r="V212" i="12"/>
  <c r="G218" i="12"/>
  <c r="I218" i="12"/>
  <c r="K218" i="12"/>
  <c r="M218" i="12"/>
  <c r="O218" i="12"/>
  <c r="O211" i="12" s="1"/>
  <c r="Q218" i="12"/>
  <c r="Q211" i="12" s="1"/>
  <c r="V218" i="12"/>
  <c r="V211" i="12" s="1"/>
  <c r="G231" i="12"/>
  <c r="M231" i="12" s="1"/>
  <c r="I231" i="12"/>
  <c r="K231" i="12"/>
  <c r="O231" i="12"/>
  <c r="Q231" i="12"/>
  <c r="V231" i="12"/>
  <c r="G243" i="12"/>
  <c r="I243" i="12"/>
  <c r="K243" i="12"/>
  <c r="M243" i="12"/>
  <c r="O243" i="12"/>
  <c r="Q243" i="12"/>
  <c r="V243" i="12"/>
  <c r="G245" i="12"/>
  <c r="I245" i="12"/>
  <c r="K245" i="12"/>
  <c r="M245" i="12"/>
  <c r="O245" i="12"/>
  <c r="Q245" i="12"/>
  <c r="V245" i="12"/>
  <c r="G257" i="12"/>
  <c r="I257" i="12"/>
  <c r="K257" i="12"/>
  <c r="M257" i="12"/>
  <c r="O257" i="12"/>
  <c r="Q257" i="12"/>
  <c r="V257" i="12"/>
  <c r="G259" i="12"/>
  <c r="I259" i="12"/>
  <c r="K259" i="12"/>
  <c r="M259" i="12"/>
  <c r="O259" i="12"/>
  <c r="Q259" i="12"/>
  <c r="V259" i="12"/>
  <c r="I260" i="12"/>
  <c r="K260" i="12"/>
  <c r="G261" i="12"/>
  <c r="I261" i="12"/>
  <c r="K261" i="12"/>
  <c r="M261" i="12"/>
  <c r="O261" i="12"/>
  <c r="O260" i="12" s="1"/>
  <c r="Q261" i="12"/>
  <c r="Q260" i="12" s="1"/>
  <c r="V261" i="12"/>
  <c r="V260" i="12" s="1"/>
  <c r="G263" i="12"/>
  <c r="G260" i="12" s="1"/>
  <c r="I263" i="12"/>
  <c r="K263" i="12"/>
  <c r="O263" i="12"/>
  <c r="Q263" i="12"/>
  <c r="V263" i="12"/>
  <c r="O265" i="12"/>
  <c r="Q265" i="12"/>
  <c r="G266" i="12"/>
  <c r="I266" i="12"/>
  <c r="K266" i="12"/>
  <c r="M266" i="12"/>
  <c r="O266" i="12"/>
  <c r="Q266" i="12"/>
  <c r="V266" i="12"/>
  <c r="V265" i="12" s="1"/>
  <c r="G271" i="12"/>
  <c r="G265" i="12" s="1"/>
  <c r="I271" i="12"/>
  <c r="I265" i="12" s="1"/>
  <c r="K271" i="12"/>
  <c r="K265" i="12" s="1"/>
  <c r="M271" i="12"/>
  <c r="M265" i="12" s="1"/>
  <c r="O271" i="12"/>
  <c r="Q271" i="12"/>
  <c r="V271" i="12"/>
  <c r="G276" i="12"/>
  <c r="I276" i="12"/>
  <c r="K276" i="12"/>
  <c r="M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I278" i="12"/>
  <c r="K278" i="12"/>
  <c r="M278" i="12"/>
  <c r="O278" i="12"/>
  <c r="Q278" i="12"/>
  <c r="V278" i="12"/>
  <c r="G279" i="12"/>
  <c r="I279" i="12"/>
  <c r="K279" i="12"/>
  <c r="M279" i="12"/>
  <c r="O279" i="12"/>
  <c r="Q279" i="12"/>
  <c r="V279" i="12"/>
  <c r="O280" i="12"/>
  <c r="G281" i="12"/>
  <c r="I281" i="12"/>
  <c r="K281" i="12"/>
  <c r="M281" i="12"/>
  <c r="O281" i="12"/>
  <c r="Q281" i="12"/>
  <c r="Q280" i="12" s="1"/>
  <c r="V281" i="12"/>
  <c r="V280" i="12" s="1"/>
  <c r="G282" i="12"/>
  <c r="M282" i="12" s="1"/>
  <c r="I282" i="12"/>
  <c r="I280" i="12" s="1"/>
  <c r="K282" i="12"/>
  <c r="K280" i="12" s="1"/>
  <c r="O282" i="12"/>
  <c r="Q282" i="12"/>
  <c r="V282" i="12"/>
  <c r="G284" i="12"/>
  <c r="I284" i="12"/>
  <c r="K284" i="12"/>
  <c r="M284" i="12"/>
  <c r="O284" i="12"/>
  <c r="Q284" i="12"/>
  <c r="V284" i="12"/>
  <c r="G285" i="12"/>
  <c r="M285" i="12" s="1"/>
  <c r="I285" i="12"/>
  <c r="K285" i="12"/>
  <c r="O285" i="12"/>
  <c r="Q285" i="12"/>
  <c r="V285" i="12"/>
  <c r="G286" i="12"/>
  <c r="I286" i="12"/>
  <c r="K286" i="12"/>
  <c r="M286" i="12"/>
  <c r="O286" i="12"/>
  <c r="Q286" i="12"/>
  <c r="V286" i="12"/>
  <c r="G288" i="12"/>
  <c r="G287" i="12" s="1"/>
  <c r="I74" i="1" s="1"/>
  <c r="I19" i="1" s="1"/>
  <c r="I288" i="12"/>
  <c r="I287" i="12" s="1"/>
  <c r="K288" i="12"/>
  <c r="K287" i="12" s="1"/>
  <c r="M288" i="12"/>
  <c r="M287" i="12" s="1"/>
  <c r="O288" i="12"/>
  <c r="Q288" i="12"/>
  <c r="V288" i="12"/>
  <c r="G290" i="12"/>
  <c r="I290" i="12"/>
  <c r="K290" i="12"/>
  <c r="M290" i="12"/>
  <c r="O290" i="12"/>
  <c r="O287" i="12" s="1"/>
  <c r="Q290" i="12"/>
  <c r="Q287" i="12" s="1"/>
  <c r="V290" i="12"/>
  <c r="V287" i="12" s="1"/>
  <c r="G292" i="12"/>
  <c r="M292" i="12" s="1"/>
  <c r="I292" i="12"/>
  <c r="K292" i="12"/>
  <c r="O292" i="12"/>
  <c r="Q292" i="12"/>
  <c r="V292" i="12"/>
  <c r="G294" i="12"/>
  <c r="I294" i="12"/>
  <c r="K294" i="12"/>
  <c r="M294" i="12"/>
  <c r="O294" i="12"/>
  <c r="Q294" i="12"/>
  <c r="V294" i="12"/>
  <c r="G297" i="12"/>
  <c r="I297" i="12"/>
  <c r="I296" i="12" s="1"/>
  <c r="K297" i="12"/>
  <c r="K296" i="12" s="1"/>
  <c r="M297" i="12"/>
  <c r="O297" i="12"/>
  <c r="O296" i="12" s="1"/>
  <c r="Q297" i="12"/>
  <c r="V297" i="12"/>
  <c r="G299" i="12"/>
  <c r="M299" i="12" s="1"/>
  <c r="I299" i="12"/>
  <c r="K299" i="12"/>
  <c r="O299" i="12"/>
  <c r="Q299" i="12"/>
  <c r="Q296" i="12" s="1"/>
  <c r="V299" i="12"/>
  <c r="V296" i="12" s="1"/>
  <c r="AE302" i="12"/>
  <c r="F41" i="1" s="1"/>
  <c r="I18" i="1"/>
  <c r="J28" i="1"/>
  <c r="J26" i="1"/>
  <c r="G38" i="1"/>
  <c r="F38" i="1"/>
  <c r="J23" i="1"/>
  <c r="J24" i="1"/>
  <c r="J25" i="1"/>
  <c r="J27" i="1"/>
  <c r="E24" i="1"/>
  <c r="E26" i="1"/>
  <c r="G296" i="12" l="1"/>
  <c r="I75" i="1" s="1"/>
  <c r="I20" i="1" s="1"/>
  <c r="M296" i="12"/>
  <c r="M148" i="12"/>
  <c r="M142" i="12" s="1"/>
  <c r="M8" i="12"/>
  <c r="Q199" i="12"/>
  <c r="I68" i="1"/>
  <c r="F40" i="1"/>
  <c r="M200" i="12"/>
  <c r="M199" i="12" s="1"/>
  <c r="AF302" i="12"/>
  <c r="F39" i="1"/>
  <c r="M280" i="12"/>
  <c r="M260" i="12"/>
  <c r="M181" i="12"/>
  <c r="M20" i="12"/>
  <c r="G100" i="12"/>
  <c r="G280" i="12"/>
  <c r="G8" i="12"/>
  <c r="I49" i="1" s="1"/>
  <c r="G165" i="12"/>
  <c r="G96" i="12"/>
  <c r="G12" i="12"/>
  <c r="G20" i="12"/>
  <c r="I51" i="1" s="1"/>
  <c r="M263" i="12"/>
  <c r="M186" i="12"/>
  <c r="M141" i="12"/>
  <c r="M139" i="12" s="1"/>
  <c r="M13" i="12"/>
  <c r="M12" i="12" s="1"/>
  <c r="M172" i="12"/>
  <c r="M169" i="12" s="1"/>
  <c r="G162" i="12"/>
  <c r="I16" i="1" l="1"/>
  <c r="G302" i="12"/>
  <c r="G40" i="1"/>
  <c r="H40" i="1" s="1"/>
  <c r="I40" i="1" s="1"/>
  <c r="G41" i="1"/>
  <c r="H41" i="1" s="1"/>
  <c r="I41" i="1" s="1"/>
  <c r="G39" i="1"/>
  <c r="H39" i="1" s="1"/>
  <c r="H42" i="1" s="1"/>
  <c r="F42" i="1"/>
  <c r="I76" i="1"/>
  <c r="I17" i="1"/>
  <c r="J41" i="1"/>
  <c r="J39" i="1"/>
  <c r="J42" i="1" s="1"/>
  <c r="I21" i="1" l="1"/>
  <c r="J71" i="1"/>
  <c r="J72" i="1"/>
  <c r="J60" i="1"/>
  <c r="J67" i="1"/>
  <c r="J56" i="1"/>
  <c r="J52" i="1"/>
  <c r="J53" i="1"/>
  <c r="J75" i="1"/>
  <c r="J66" i="1"/>
  <c r="J69" i="1"/>
  <c r="J73" i="1"/>
  <c r="J62" i="1"/>
  <c r="J58" i="1"/>
  <c r="J59" i="1"/>
  <c r="J54" i="1"/>
  <c r="J51" i="1"/>
  <c r="J61" i="1"/>
  <c r="J50" i="1"/>
  <c r="J74" i="1"/>
  <c r="J70" i="1"/>
  <c r="J63" i="1"/>
  <c r="J57" i="1"/>
  <c r="J55" i="1"/>
  <c r="J49" i="1"/>
  <c r="J68" i="1"/>
  <c r="J64" i="1"/>
  <c r="J65" i="1"/>
  <c r="G42" i="1"/>
  <c r="G25" i="1" s="1"/>
  <c r="A25" i="1" s="1"/>
  <c r="I39" i="1"/>
  <c r="I42" i="1" s="1"/>
  <c r="J40" i="1" s="1"/>
  <c r="G23" i="1"/>
  <c r="A23" i="1" s="1"/>
  <c r="G24" i="1" s="1"/>
  <c r="J76" i="1" l="1"/>
  <c r="A26" i="1"/>
  <c r="G26" i="1"/>
  <c r="A27" i="1" s="1"/>
  <c r="A24" i="1"/>
  <c r="G28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F505D6F3-4060-49E1-903D-7F8D0B85C89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2E6B672-6AC1-449D-AE5A-35893CD9AF3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<sst xmlns="http://schemas.openxmlformats.org/spreadsheetml/2006/main" count="1416" uniqueCount="468">
  <si>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</si>
  <si>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</si>
  <si>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</si>
  <si>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</si>
  <si>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</si>
  <si>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</si>
  <si>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</si>
  <si>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</si>
  <si>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</si>
  <si>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</si>
  <si>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</si>
  <si>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</si>
  <si>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</si>
  <si>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</si>
  <si>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</si>
  <si>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</si>
  <si>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</si>
  <si>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</si>
  <si>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</si>
  <si>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</si>
  <si>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</si>
  <si>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</si>
  <si>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</si>
  <si>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</si>
  <si>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</si>
  <si>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</si>
  <si>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</si>
  <si>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</si>
  <si>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</si>
  <si>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</si>
  <si>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</si>
  <si>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</si>
  <si>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</si>
  <si>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</si>
  <si>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</si>
  <si>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</si>
  <si>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</si>
  <si>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</si>
  <si>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</si>
  <si>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</si>
  <si>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</si>
  <si>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</si>
  <si>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</si>
  <si>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</si>
  <si>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Architektonicko-stavební řešení</t>
  </si>
  <si>
    <t>Objekt:</t>
  </si>
  <si>
    <t>Rozpočet:</t>
  </si>
  <si>
    <t>W33-2023</t>
  </si>
  <si>
    <t>Oprava kuchyně v MŠ I.Herrmanna 23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</si>
  <si>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</si>
  <si>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</si>
  <si>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</si>
  <si>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</si>
  <si>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</si>
  <si>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</si>
  <si>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</si>
  <si>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</si>
  <si>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</si>
  <si>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</si>
  <si>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</si>
  <si>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</si>
  <si>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</si>
  <si>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</si>
  <si>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</si>
  <si>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</si>
  <si>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</si>
  <si>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</si>
  <si>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</si>
  <si>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</si>
  <si>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</si>
  <si>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</si>
  <si>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</si>
  <si>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38-1</t>
  </si>
  <si>
    <t>Technologie kuchyně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</si>
  <si>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</si>
  <si>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</si>
  <si>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</si>
  <si>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</si>
  <si>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</si>
  <si>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</si>
  <si>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</si>
  <si>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</si>
  <si>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</si>
  <si>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</si>
  <si>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</si>
  <si>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</si>
  <si>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</si>
  <si>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</si>
  <si>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</si>
  <si>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</si>
  <si>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</si>
  <si>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</si>
  <si>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</si>
  <si>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</si>
  <si>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</si>
  <si>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</si>
  <si>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</si>
  <si>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</si>
  <si>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</si>
  <si>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</si>
  <si>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</si>
  <si>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</si>
  <si>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</si>
  <si>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</si>
  <si>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</si>
  <si>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</si>
  <si>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</si>
  <si>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</si>
  <si>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</si>
  <si>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</si>
  <si>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</si>
  <si>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</si>
  <si>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</si>
  <si>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</si>
  <si>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</si>
  <si>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</si>
  <si>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</si>
  <si>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</si>
  <si>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</si>
  <si>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</si>
  <si>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</si>
  <si>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</si>
  <si>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</si>
  <si>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</si>
  <si>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</si>
  <si>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</si>
  <si>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</si>
  <si>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</si>
  <si>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</si>
  <si>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</si>
  <si>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</si>
  <si>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</si>
  <si>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</si>
  <si>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</si>
  <si>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</si>
  <si>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151101101R00</t>
  </si>
  <si>
    <t>Pažení a rozepření stěn rýh - příložné - hl.do 2 m</t>
  </si>
  <si>
    <t>m2</t>
  </si>
  <si>
    <t>RTS 23/ I</t>
  </si>
  <si>
    <t>Práce</t>
  </si>
  <si>
    <t>Běžná</t>
  </si>
  <si>
    <t>POL1_</t>
  </si>
  <si>
    <t>12</t>
  </si>
  <si>
    <t>VV</t>
  </si>
  <si>
    <t>151101111R00</t>
  </si>
  <si>
    <t>Odstranění pažení stěn rýh - příložné - hl. do 2 m</t>
  </si>
  <si>
    <t>310271520R00</t>
  </si>
  <si>
    <t>Zazdívka otvorů do 1 m2, pórobet.tvárnice, tl.20cm</t>
  </si>
  <si>
    <t>m3</t>
  </si>
  <si>
    <t>0,9*1,2*0,2</t>
  </si>
  <si>
    <t>319201317R00</t>
  </si>
  <si>
    <t>Vyrovnání zdiva pod omítku maltou ze suché maltové směsi tl. 30 mm</t>
  </si>
  <si>
    <t>po vybouríní příčky : 1,5*0,15*2</t>
  </si>
  <si>
    <t>342948111R00</t>
  </si>
  <si>
    <t xml:space="preserve">Ukotvení příček k cihelné konstrukci </t>
  </si>
  <si>
    <t>m</t>
  </si>
  <si>
    <t>Včetně dodávky kotev i spojovacího materiálu.</t>
  </si>
  <si>
    <t>POP</t>
  </si>
  <si>
    <t>1,2*2</t>
  </si>
  <si>
    <t>601011141RT3</t>
  </si>
  <si>
    <t>Štuk na stropech ručně tloušťka vrstvy 4 mm</t>
  </si>
  <si>
    <t>01-04 : 6,27+36,65+8,47+2,75</t>
  </si>
  <si>
    <t>601016193R00</t>
  </si>
  <si>
    <t xml:space="preserve">Penetrace hloubková stropů </t>
  </si>
  <si>
    <t>602011112RT3</t>
  </si>
  <si>
    <t>Omítka jádrová, ručně tloušťka vrstvy 15 mm</t>
  </si>
  <si>
    <t>pod obklad</t>
  </si>
  <si>
    <t>01+02 : (6,65+7,8+1,3+0,3+0,75)*2*2</t>
  </si>
  <si>
    <t>(2,6+0,15)*2*1,5+2,6*0,15</t>
  </si>
  <si>
    <t>-1*2</t>
  </si>
  <si>
    <t>-0,9*2*2</t>
  </si>
  <si>
    <t>-2,4*0,975</t>
  </si>
  <si>
    <t>-1,2*0,975</t>
  </si>
  <si>
    <t>0,3 : (5,4+1,74+0,2)*2*2</t>
  </si>
  <si>
    <t>-0,9*0,975</t>
  </si>
  <si>
    <t>-0,9*2</t>
  </si>
  <si>
    <t>-1,1*2</t>
  </si>
  <si>
    <t>Mezisoučet</t>
  </si>
  <si>
    <t>602011141RT3</t>
  </si>
  <si>
    <t>Štuk na stěnách vnitřní, ručně tloušťka vrstvy 4 mm</t>
  </si>
  <si>
    <t>vč. ostění a průvlaků</t>
  </si>
  <si>
    <t>01+02 : (6,65+7,8+1,3+0,3+0,75)*2*0,975</t>
  </si>
  <si>
    <t>03 : (5,4+1,74+0,2)*2*0,975-1,1*0,975</t>
  </si>
  <si>
    <t>04 : (2,46+2,46+1,1)*2,975-0,9*2</t>
  </si>
  <si>
    <t>zazdívky a okolo nových zárubní : 1,1*1,4+5*0,2*2</t>
  </si>
  <si>
    <t>602031101R00</t>
  </si>
  <si>
    <t xml:space="preserve">Přilnavostní a penetrační nátěr stěn </t>
  </si>
  <si>
    <t>pod obklad 01+02 : (6,65+7,8+1,3+0,3+0,75)*2*2</t>
  </si>
  <si>
    <t>pod obklad 03 : (5,4+1,74+0,2)*2*2</t>
  </si>
  <si>
    <t>610991111R00</t>
  </si>
  <si>
    <t>Zakrývání výplní vnitřních otvorů</t>
  </si>
  <si>
    <t>1,2*1,8</t>
  </si>
  <si>
    <t>2,4*1,8</t>
  </si>
  <si>
    <t>0,9*1,8</t>
  </si>
  <si>
    <t>612425931R00</t>
  </si>
  <si>
    <t>Omítka vápenná vnitřního ostění - štuková</t>
  </si>
  <si>
    <t>(0,9+1,8+1,8)*0,2</t>
  </si>
  <si>
    <t>(2,4+1,8+1,8)*0,2</t>
  </si>
  <si>
    <t>(1,2+1,8+1,8)*0,2</t>
  </si>
  <si>
    <t>612473185R00</t>
  </si>
  <si>
    <t>Příplatek za zabudované rohové lišty v ploše stěn</t>
  </si>
  <si>
    <t>3,06+156,8625</t>
  </si>
  <si>
    <t>612481211RT2</t>
  </si>
  <si>
    <t xml:space="preserve">Montáž výztužné sítě(perlinky)do stěrky-vnit.stěny včetně výztužné sítě a stěrkového tmelu </t>
  </si>
  <si>
    <t>631312611R00</t>
  </si>
  <si>
    <t>Mazanina betonová tl. 5 - 8 cm C 16/20</t>
  </si>
  <si>
    <t>Včetně vytvoření dilatačních spár, bez zaplnění.</t>
  </si>
  <si>
    <t>01-04 : (6,27+36,65+8,47+2,75)*0,075</t>
  </si>
  <si>
    <t>631311131R00</t>
  </si>
  <si>
    <t>Doplnění mazanin betonem do 1 m2, nad tl. 8 cm</t>
  </si>
  <si>
    <t>po kanalizaci : 2,5*0,1</t>
  </si>
  <si>
    <t>631361921RT4</t>
  </si>
  <si>
    <t>Výztuž mazanin svařovanou sítí KH 30, drát d 6,0 mm, oko 100 x 100 mm</t>
  </si>
  <si>
    <t>t</t>
  </si>
  <si>
    <t>po kanalizaci : 2,5*1,25*44/1000</t>
  </si>
  <si>
    <t>631571001R00</t>
  </si>
  <si>
    <t xml:space="preserve">Násyp z kameniva </t>
  </si>
  <si>
    <t>doplnění podlahy po kanalizaci : 2,5*1,8</t>
  </si>
  <si>
    <t>632415110RT2</t>
  </si>
  <si>
    <t>Potěr samonivelační ručně tl. do 10 mm vyrovnávací</t>
  </si>
  <si>
    <t>01-04 : (6,27+36,65+8,47+2,75)</t>
  </si>
  <si>
    <t>642942111RT5</t>
  </si>
  <si>
    <t>Osazení zárubní dveřních ocelových, pl. do 2,5 m2 včetně dodávky zárubně 900 x 1970 x 100 mm</t>
  </si>
  <si>
    <t>kus</t>
  </si>
  <si>
    <t>Z/2 : 1</t>
  </si>
  <si>
    <t>642942111RT6</t>
  </si>
  <si>
    <t>Osazení zárubní dveřních ocelových, pl. do 2,5 m2 včetně dodávky zárubně 1000 x 1970 x 100 mm</t>
  </si>
  <si>
    <t>642942111RU5</t>
  </si>
  <si>
    <t>Osazení zárubní dveřních ocelových, pl. do 2,5 m2 včetně dodávky zárubně 900 x 1970 x 150 mm</t>
  </si>
  <si>
    <t>941955001R00</t>
  </si>
  <si>
    <t>Lešení lehké pomocné, výška podlahy do 1,2 m</t>
  </si>
  <si>
    <t>952901111R00</t>
  </si>
  <si>
    <t>Vyčištění budov o výšce podlaží do 4 m</t>
  </si>
  <si>
    <t>919735122R00</t>
  </si>
  <si>
    <t>Řezání stávajícího betonového krytu tl. 5 - 10 cm</t>
  </si>
  <si>
    <t>962031116R00</t>
  </si>
  <si>
    <t>Bourání příček z cihel pálených plných tl. do 140 mm</t>
  </si>
  <si>
    <t>1,5*1,5</t>
  </si>
  <si>
    <t>0,85*2,975</t>
  </si>
  <si>
    <t>965042131RT1</t>
  </si>
  <si>
    <t>Bourání mazanin betonových  tl. 10 cm, pl. 4 m2 ručně tl. mazaniny 5 - 8 cm</t>
  </si>
  <si>
    <t>04 : 2,75*0,075</t>
  </si>
  <si>
    <t>pro kanalizaci : 2,5*0,1</t>
  </si>
  <si>
    <t>965042141RT1</t>
  </si>
  <si>
    <t>Bourání mazanin betonových tl. 10 cm, nad 4 m2 ručně tl. mazaniny 5 - 8 cm</t>
  </si>
  <si>
    <t>01 : 6,27*0,075</t>
  </si>
  <si>
    <t>02 : 36,4*0,075</t>
  </si>
  <si>
    <t>03 : 8,47*0,075</t>
  </si>
  <si>
    <t>965049111RT1</t>
  </si>
  <si>
    <t>Příplatek, bourání mazanin se svař. síťí tl. 10 cm jednostranná výztuž svařovanou sítí</t>
  </si>
  <si>
    <t>965081813RT1</t>
  </si>
  <si>
    <t>Bourání dlažeb terac., tl.do 30 mm, nad 1 m2 ručně, dlaždice teracové</t>
  </si>
  <si>
    <t>04 : 2,75</t>
  </si>
  <si>
    <t>01 : 6,27</t>
  </si>
  <si>
    <t>02 : 36,4</t>
  </si>
  <si>
    <t>03 : 8,47</t>
  </si>
  <si>
    <t>965081802R00</t>
  </si>
  <si>
    <t>Bourání soklíků z dlažeb teracových</t>
  </si>
  <si>
    <t>04 : 2,3+2,3+0,2</t>
  </si>
  <si>
    <t>965082941R00</t>
  </si>
  <si>
    <t>Odstranění násypu tl. nad 20 cm jakékoliv plochy</t>
  </si>
  <si>
    <t>pro kanalizaci : 2,5*1,8</t>
  </si>
  <si>
    <t>968061112R00</t>
  </si>
  <si>
    <t>Vyvěšení dřevěných okenních křídel pl. do 1,5 m2</t>
  </si>
  <si>
    <t>968061125R00</t>
  </si>
  <si>
    <t>Vyvěšení dřevěných dveřních křídel pl. do 2 m2</t>
  </si>
  <si>
    <t>968062244R00</t>
  </si>
  <si>
    <t>Vybourání dřevěných rámů oken jednoduch. pl. 1 m2</t>
  </si>
  <si>
    <t>0,9*1,2</t>
  </si>
  <si>
    <t>968072455R00</t>
  </si>
  <si>
    <t>Vybourání kovových dveřních zárubní pl. do 2 m2</t>
  </si>
  <si>
    <t>0,9*2*2</t>
  </si>
  <si>
    <t>1*2</t>
  </si>
  <si>
    <t>968095001R00</t>
  </si>
  <si>
    <t>Bourání parapetů dřevěných š. do 25 cm</t>
  </si>
  <si>
    <t>978059531R00</t>
  </si>
  <si>
    <t>Odsekání vnitřních obkladů stěn nad 2 m2</t>
  </si>
  <si>
    <t>03 : (1,74+5,4+0,3)*2*1,8-1,1*1,8-0,8*1,8-0,9*1,8</t>
  </si>
  <si>
    <t>01+02 : (8+6,65+0,85+1,3+4,34+0,75)*1,8-0,9*1,2-0,9*1,8*2-1*1,8</t>
  </si>
  <si>
    <t>96-003.RXX</t>
  </si>
  <si>
    <t>Příplatek za bourání nerezových stěnových lišt - obklad</t>
  </si>
  <si>
    <t>Vlastní</t>
  </si>
  <si>
    <t>Indiv</t>
  </si>
  <si>
    <t>96-004.RXX</t>
  </si>
  <si>
    <t>Zhotovení sondy  v místě napojení na kanalizaci 600x600x2000 mm  vč. zpětného zapravení</t>
  </si>
  <si>
    <t>999281105R00</t>
  </si>
  <si>
    <t>Přesun hmot pro opravy a údržbu do výšky 6 m</t>
  </si>
  <si>
    <t>Přesun hmot</t>
  </si>
  <si>
    <t>POL7_</t>
  </si>
  <si>
    <t>38-1-1</t>
  </si>
  <si>
    <t>Technologie kuchyně viz samostatný položkový rozpočet</t>
  </si>
  <si>
    <t>soub</t>
  </si>
  <si>
    <t>38-1-2</t>
  </si>
  <si>
    <t>Demontáž technologie kuchyně vč. likvidace</t>
  </si>
  <si>
    <t>711140102R00</t>
  </si>
  <si>
    <t>Odstranění izolace proti vlhkosti na ploše vodorovné, asfaltové pásy přitavením, 2 vrstvy + nátěr</t>
  </si>
  <si>
    <t>711212002RT2</t>
  </si>
  <si>
    <t>Izolace proti vodě a vlhkosti, hydroizolační povlak -stěrka vč. dodávky (doporučení viz PD)</t>
  </si>
  <si>
    <t>dvouvrstvá</t>
  </si>
  <si>
    <t>711-001.RXX</t>
  </si>
  <si>
    <t>Zaizolování štěrbinových žlabů dle TL výrobce</t>
  </si>
  <si>
    <t>(1,3+1,8+1,6+2,2+2)*2</t>
  </si>
  <si>
    <t>711140024RAA</t>
  </si>
  <si>
    <t>Izolace proti vodě vodorovná přitavená, 2x 2x ALP, 2x asfaltový pás</t>
  </si>
  <si>
    <t>Součtová</t>
  </si>
  <si>
    <t>Agregovaná položka</t>
  </si>
  <si>
    <t>POL2_</t>
  </si>
  <si>
    <t>po kanalizaci : 2,5</t>
  </si>
  <si>
    <t>711210020RA0</t>
  </si>
  <si>
    <t>Stěrka hydroizolační těsnicí hmotou</t>
  </si>
  <si>
    <t>Nanesení hydroizolační stěrky ve dvou vrstvách. Vlepení těsnicí pásky do spoje podlaha-stěna, přitlačení a uhlazení, přetažení pásky další vrstvou izolační stěrky.</t>
  </si>
  <si>
    <t>vytažení na stěny : 49,98*0,15</t>
  </si>
  <si>
    <t>(2,3+2,3+1,1)*0,15</t>
  </si>
  <si>
    <t>dvoudřez : 2*1,85</t>
  </si>
  <si>
    <t>podlaha : 6,27+36,65+8,47+2,75</t>
  </si>
  <si>
    <t>998711201R00</t>
  </si>
  <si>
    <t>Přesun hmot pro izolace proti vodě, výšky do 6 m</t>
  </si>
  <si>
    <t>713191221R00</t>
  </si>
  <si>
    <t>Dilatační pásek podél stěn výšky 100 mm včetně dodávky</t>
  </si>
  <si>
    <t>998713201R00</t>
  </si>
  <si>
    <t>Přesun hmot pro izolace tepelné, výšky do 6 m</t>
  </si>
  <si>
    <t>720-001.RXX</t>
  </si>
  <si>
    <t>721210831R00</t>
  </si>
  <si>
    <t>Demontáž vpusti s obetonávkou</t>
  </si>
  <si>
    <t>725-001.RXX</t>
  </si>
  <si>
    <t>D+M zásobník na papírové ručníky, nerez matný, kapacita 250 ks, 225x155x120 mm, zámek</t>
  </si>
  <si>
    <t>V/1 : 1</t>
  </si>
  <si>
    <t>725-002.RXX</t>
  </si>
  <si>
    <t>D+M dávkovač mýdla, nerez matný, objem 400 ml, 100x190x75 mm, zámek</t>
  </si>
  <si>
    <t>V1 : 1</t>
  </si>
  <si>
    <t>728415812R00</t>
  </si>
  <si>
    <t>Demontáž mřížky větrací nebo ventilační do 0,10 m2</t>
  </si>
  <si>
    <t>730-001.RXX</t>
  </si>
  <si>
    <t>Demontáž těles ÚT, očištění, nátěr (vč. napojovací potrubí) a zpětná montáž  vč. vypuštění, napuštění systému, revize a zkoušek</t>
  </si>
  <si>
    <t>nátěr těles a napojovacího potrubí:</t>
  </si>
  <si>
    <t>- odstranění nátěru</t>
  </si>
  <si>
    <t>- syntetický nátěr 1x Z +2x email</t>
  </si>
  <si>
    <t>766-006.RXX</t>
  </si>
  <si>
    <t>D+M dřevěné (DTD desky) vnitřní dveře plné 900x1970 mm vč. kování a zámku s vložkou</t>
  </si>
  <si>
    <t>Kompletní provedení a dodávka dle výpisu prvků a PD.</t>
  </si>
  <si>
    <t>2/L : 1</t>
  </si>
  <si>
    <t>2/P : 1</t>
  </si>
  <si>
    <t>766-007.RXX</t>
  </si>
  <si>
    <t>D+M dřevěné (DTD desky) vnitřní dveře plné 1000x1970 mm vč. kování a zámku s vložkou</t>
  </si>
  <si>
    <t>1/L : 1</t>
  </si>
  <si>
    <t>998766201R00</t>
  </si>
  <si>
    <t>Přesun hmot pro truhlářské konstr., výšky do 6 m</t>
  </si>
  <si>
    <t>767584512R00</t>
  </si>
  <si>
    <t>Montáž podhledů kazetových 60x60 cm</t>
  </si>
  <si>
    <t>zpětná montáž : 2*2</t>
  </si>
  <si>
    <t>767581801R00</t>
  </si>
  <si>
    <t>Demontáž podhledů - kazet</t>
  </si>
  <si>
    <t>2*2</t>
  </si>
  <si>
    <t>767-002.RXX</t>
  </si>
  <si>
    <t>D+M nerezová větrací mřížka 400x200 mm</t>
  </si>
  <si>
    <t>Z/1 : 4</t>
  </si>
  <si>
    <t>998767201R00</t>
  </si>
  <si>
    <t>Přesun hmot pro zámečnické konstr., výšky do 6 m</t>
  </si>
  <si>
    <t>771475014R00</t>
  </si>
  <si>
    <t>Obklad soklíků keram.rovných, tmel,výška 10 cm</t>
  </si>
  <si>
    <t>04 : (2,46+2,46+0,2)</t>
  </si>
  <si>
    <t>771479001R00</t>
  </si>
  <si>
    <t>Řezání dlaždic keramických pro soklíky</t>
  </si>
  <si>
    <t>771575107R00</t>
  </si>
  <si>
    <t>771577114R00</t>
  </si>
  <si>
    <t>Lišta hliníková přechodová, různá výška dlaždic</t>
  </si>
  <si>
    <t>0,9*3+1</t>
  </si>
  <si>
    <t>597623122R</t>
  </si>
  <si>
    <t>SPCM</t>
  </si>
  <si>
    <t>Specifikace</t>
  </si>
  <si>
    <t>POL3_</t>
  </si>
  <si>
    <t>54,14*1,12</t>
  </si>
  <si>
    <t>5,12*0,1*1,15</t>
  </si>
  <si>
    <t>998771201R00</t>
  </si>
  <si>
    <t>Přesun hmot pro podlahy z dlaždic, výšky do 6 m</t>
  </si>
  <si>
    <t>771578014R00</t>
  </si>
  <si>
    <t>Spára dilatační těsněná PE provazcem a silikonem</t>
  </si>
  <si>
    <t>(6,65+7,8+1,3+0,3+0,75)*2</t>
  </si>
  <si>
    <t>(2,6+0,15)*2</t>
  </si>
  <si>
    <t>(5,4+1,74+0,2)*2</t>
  </si>
  <si>
    <t>781101210RT1</t>
  </si>
  <si>
    <t xml:space="preserve">Penetrace podkladu pod obklady penetrační nátěr </t>
  </si>
  <si>
    <t>včetně dodávky materiálu.</t>
  </si>
  <si>
    <t>03 : (5,4+1,74+0,2)*2*2</t>
  </si>
  <si>
    <t>781475120R00</t>
  </si>
  <si>
    <t>Obklad vnitřní stěn keramický, do tmele, 30x60 cm</t>
  </si>
  <si>
    <t>781497132RS2</t>
  </si>
  <si>
    <t>Lišta nerezová rohová 50/50 mm</t>
  </si>
  <si>
    <t>"b" : 12*1,5</t>
  </si>
  <si>
    <t>781497132RS4</t>
  </si>
  <si>
    <t xml:space="preserve">Lišta nerezová k obkladům </t>
  </si>
  <si>
    <t>rohová : 15*2</t>
  </si>
  <si>
    <t>ukončující : (6,65+7,8+1,3+0,3+0,75)*2</t>
  </si>
  <si>
    <t>-2,4</t>
  </si>
  <si>
    <t>-1,2</t>
  </si>
  <si>
    <t>-0,9</t>
  </si>
  <si>
    <t>597813775R</t>
  </si>
  <si>
    <t>Obkládačka 30x60 cm dvě barvy, lesk</t>
  </si>
  <si>
    <t>91,2125*1,12</t>
  </si>
  <si>
    <t>998781201R00</t>
  </si>
  <si>
    <t>Přesun hmot pro obklady keramické, výšky do 6 m</t>
  </si>
  <si>
    <t>783802822R00</t>
  </si>
  <si>
    <t>Odstranění nátěrů z omítek stěn, opálením</t>
  </si>
  <si>
    <t>(2,8+2,4+1,74)*1,025</t>
  </si>
  <si>
    <t>783220010RAC</t>
  </si>
  <si>
    <t>Nátěr kovových doplňkových konstrukcí syntetický dvojnásobný krycí s 2x emailováním</t>
  </si>
  <si>
    <t>zárubně : 3*1,5</t>
  </si>
  <si>
    <t>784402801R00</t>
  </si>
  <si>
    <t>Odstranění malby oškrábáním v místnosti H do 3,8 m</t>
  </si>
  <si>
    <t>03 : (1,74+5,4+0,3)*2*1,175-1,1*1,75</t>
  </si>
  <si>
    <t>01+02 : (8+6,65+0,85+1,3+4,34+0,75)*1,175</t>
  </si>
  <si>
    <t>04 : (1,1+2,3+2,3)*2,975-0,9*2</t>
  </si>
  <si>
    <t>strop 01,+0,2+0,3+0,4 : 6,27+36,4+8,47+2,75</t>
  </si>
  <si>
    <t>784191101R00</t>
  </si>
  <si>
    <t>Penetrace podkladu univerzální 1x</t>
  </si>
  <si>
    <t>strop : 54,14</t>
  </si>
  <si>
    <t>stěny : 62,11</t>
  </si>
  <si>
    <t>zazdívky a okolo nových zárubní : 5</t>
  </si>
  <si>
    <t>ostění : 3,06</t>
  </si>
  <si>
    <t>784195212R00</t>
  </si>
  <si>
    <t>Malba, bílá, bez penetrace, 2 x</t>
  </si>
  <si>
    <t>784011222RT2</t>
  </si>
  <si>
    <t>Zakrytí podlah, včetně odstranění včetně papírové lepenky</t>
  </si>
  <si>
    <t>M21-001.RXX</t>
  </si>
  <si>
    <t>Elektroinstalace viz samostatný položkový rozpočet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</si>
  <si>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</si>
  <si>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</si>
  <si>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</si>
  <si>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</si>
  <si>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</si>
  <si>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</si>
  <si>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</si>
  <si>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</si>
  <si>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</si>
  <si>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</si>
  <si>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</si>
  <si>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</si>
  <si>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- směs 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</si>
  <si>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</si>
  <si>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</si>
  <si>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</si>
  <si>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</si>
  <si>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</si>
  <si>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</si>
  <si>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</si>
  <si>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</si>
  <si>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POL99_0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</si>
  <si>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</si>
  <si>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</si>
  <si>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</si>
  <si>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</si>
  <si>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</si>
  <si>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</si>
  <si>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</si>
  <si>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</si>
  <si>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</si>
  <si>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</si>
  <si>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</si>
  <si>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</si>
  <si>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</si>
  <si>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</si>
  <si>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</si>
  <si>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</si>
  <si>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</si>
  <si>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</si>
  <si>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</si>
  <si>
    <t>Montáž podlah keram.,režné hladké, tmel, 30x30 cm</t>
  </si>
  <si>
    <t>Dlaždice 30x30  protiskluz R11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</si>
</sst>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1" zoomScaleNormal="100" zoomScaleSheetLayoutView="75" workbookViewId="0">
      <selection activeCell="D32" sqref="D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2"/>
      <c r="B2" s="77" t="s">
        <v>24</v>
      </c>
      <c r="C2" s="78"/>
      <c r="D2" s="79" t="s">
        <v>47</v>
      </c>
      <c r="E2" s="206" t="s">
        <v>48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09" t="s">
        <v>44</v>
      </c>
      <c r="F3" s="210"/>
      <c r="G3" s="210"/>
      <c r="H3" s="210"/>
      <c r="I3" s="210"/>
      <c r="J3" s="211"/>
    </row>
    <row r="4" spans="1:15" ht="23.25" customHeight="1" x14ac:dyDescent="0.2">
      <c r="A4" s="76">
        <v>3103</v>
      </c>
      <c r="B4" s="82" t="s">
        <v>46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/>
      <c r="E5" s="225"/>
      <c r="F5" s="225"/>
      <c r="G5" s="22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3"/>
      <c r="E11" s="213"/>
      <c r="F11" s="213"/>
      <c r="G11" s="213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SUMIF(F49:F75,A16,I49:I75)+SUMIF(F49:F75,"PSU",I49:I75)</f>
        <v>0</v>
      </c>
      <c r="J16" s="205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SUMIF(F49:F75,A17,I49:I75)</f>
        <v>0</v>
      </c>
      <c r="J17" s="205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SUMIF(F49:F75,A18,I49:I75)</f>
        <v>0</v>
      </c>
      <c r="J18" s="205"/>
    </row>
    <row r="19" spans="1:10" ht="23.25" customHeight="1" x14ac:dyDescent="0.2">
      <c r="A19" s="139" t="s">
        <v>105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SUMIF(F49:F75,A19,I49:I75)</f>
        <v>0</v>
      </c>
      <c r="J19" s="205"/>
    </row>
    <row r="20" spans="1:10" ht="23.25" customHeight="1" x14ac:dyDescent="0.2">
      <c r="A20" s="139" t="s">
        <v>106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SUMIF(F49:F75,A20,I49:I75)</f>
        <v>0</v>
      </c>
      <c r="J20" s="205"/>
    </row>
    <row r="21" spans="1:10" ht="23.25" customHeight="1" x14ac:dyDescent="0.2">
      <c r="A21" s="2"/>
      <c r="B21" s="48" t="s">
        <v>31</v>
      </c>
      <c r="C21" s="64"/>
      <c r="D21" s="65"/>
      <c r="E21" s="216"/>
      <c r="F21" s="217"/>
      <c r="G21" s="216"/>
      <c r="H21" s="217"/>
      <c r="I21" s="216">
        <f>SUM(I16:J20)</f>
        <v>0</v>
      </c>
      <c r="J21" s="235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3">
        <f>ZakladDPHSniVypocet</f>
        <v>0</v>
      </c>
      <c r="H23" s="234"/>
      <c r="I23" s="23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1">
        <f>A23</f>
        <v>0</v>
      </c>
      <c r="H24" s="232"/>
      <c r="I24" s="23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3">
        <f>ZakladDPHZaklVypocet</f>
        <v>0</v>
      </c>
      <c r="H25" s="234"/>
      <c r="I25" s="23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0">
        <f>A25</f>
        <v>0</v>
      </c>
      <c r="H26" s="201"/>
      <c r="I26" s="20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2">
        <f>CenaCelkem-(ZakladDPHSni+DPHSni+ZakladDPHZakl+DPHZakl)</f>
        <v>0</v>
      </c>
      <c r="H27" s="202"/>
      <c r="I27" s="202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7">
        <f>ZakladDPHSniVypocet+ZakladDPHZaklVypocet</f>
        <v>0</v>
      </c>
      <c r="H28" s="237"/>
      <c r="I28" s="237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36">
        <f>A27</f>
        <v>0</v>
      </c>
      <c r="H29" s="236"/>
      <c r="I29" s="236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8"/>
      <c r="E34" s="239"/>
      <c r="G34" s="240"/>
      <c r="H34" s="241"/>
      <c r="I34" s="241"/>
      <c r="J34" s="25"/>
    </row>
    <row r="35" spans="1:10" ht="12.75" customHeight="1" x14ac:dyDescent="0.2">
      <c r="A35" s="2"/>
      <c r="B35" s="2"/>
      <c r="D35" s="230" t="s">
        <v>2</v>
      </c>
      <c r="E35" s="23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242"/>
      <c r="D39" s="242"/>
      <c r="E39" s="242"/>
      <c r="F39" s="99">
        <f>'SO 01 SO 01 Pol'!AE302</f>
        <v>0</v>
      </c>
      <c r="G39" s="100">
        <f>'SO 01 SO 01 Pol'!AF302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43</v>
      </c>
      <c r="C40" s="243" t="s">
        <v>44</v>
      </c>
      <c r="D40" s="243"/>
      <c r="E40" s="243"/>
      <c r="F40" s="104">
        <f>'SO 01 SO 01 Pol'!AE302</f>
        <v>0</v>
      </c>
      <c r="G40" s="105">
        <f>'SO 01 SO 01 Pol'!AF302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42" t="s">
        <v>44</v>
      </c>
      <c r="D41" s="242"/>
      <c r="E41" s="242"/>
      <c r="F41" s="108">
        <f>'SO 01 SO 01 Pol'!AE302</f>
        <v>0</v>
      </c>
      <c r="G41" s="101">
        <f>'SO 01 SO 01 Pol'!AF302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44" t="s">
        <v>50</v>
      </c>
      <c r="C42" s="245"/>
      <c r="D42" s="245"/>
      <c r="E42" s="24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52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53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54</v>
      </c>
      <c r="C49" s="247" t="s">
        <v>55</v>
      </c>
      <c r="D49" s="248"/>
      <c r="E49" s="248"/>
      <c r="F49" s="135" t="s">
        <v>26</v>
      </c>
      <c r="G49" s="136"/>
      <c r="H49" s="136"/>
      <c r="I49" s="136">
        <f>'SO 01 SO 01 Pol'!G8</f>
        <v>0</v>
      </c>
      <c r="J49" s="132" t="str">
        <f>IF(I76=0,"",I49/I76*100)</f>
        <v/>
      </c>
    </row>
    <row r="50" spans="1:10" ht="36.75" customHeight="1" x14ac:dyDescent="0.2">
      <c r="A50" s="123"/>
      <c r="B50" s="128" t="s">
        <v>56</v>
      </c>
      <c r="C50" s="247" t="s">
        <v>57</v>
      </c>
      <c r="D50" s="248"/>
      <c r="E50" s="248"/>
      <c r="F50" s="135" t="s">
        <v>26</v>
      </c>
      <c r="G50" s="136"/>
      <c r="H50" s="136"/>
      <c r="I50" s="136">
        <f>'SO 01 SO 01 Pol'!G12</f>
        <v>0</v>
      </c>
      <c r="J50" s="132" t="str">
        <f>IF(I76=0,"",I50/I76*100)</f>
        <v/>
      </c>
    </row>
    <row r="51" spans="1:10" ht="36.75" customHeight="1" x14ac:dyDescent="0.2">
      <c r="A51" s="123"/>
      <c r="B51" s="128" t="s">
        <v>58</v>
      </c>
      <c r="C51" s="247" t="s">
        <v>59</v>
      </c>
      <c r="D51" s="248"/>
      <c r="E51" s="248"/>
      <c r="F51" s="135" t="s">
        <v>26</v>
      </c>
      <c r="G51" s="136"/>
      <c r="H51" s="136"/>
      <c r="I51" s="136">
        <f>'SO 01 SO 01 Pol'!G20</f>
        <v>0</v>
      </c>
      <c r="J51" s="132" t="str">
        <f>IF(I76=0,"",I51/I76*100)</f>
        <v/>
      </c>
    </row>
    <row r="52" spans="1:10" ht="36.75" customHeight="1" x14ac:dyDescent="0.2">
      <c r="A52" s="123"/>
      <c r="B52" s="128" t="s">
        <v>60</v>
      </c>
      <c r="C52" s="247" t="s">
        <v>61</v>
      </c>
      <c r="D52" s="248"/>
      <c r="E52" s="248"/>
      <c r="F52" s="135" t="s">
        <v>26</v>
      </c>
      <c r="G52" s="136"/>
      <c r="H52" s="136"/>
      <c r="I52" s="136">
        <f>'SO 01 SO 01 Pol'!G77</f>
        <v>0</v>
      </c>
      <c r="J52" s="132" t="str">
        <f>IF(I76=0,"",I52/I76*100)</f>
        <v/>
      </c>
    </row>
    <row r="53" spans="1:10" ht="36.75" customHeight="1" x14ac:dyDescent="0.2">
      <c r="A53" s="123"/>
      <c r="B53" s="128" t="s">
        <v>62</v>
      </c>
      <c r="C53" s="247" t="s">
        <v>63</v>
      </c>
      <c r="D53" s="248"/>
      <c r="E53" s="248"/>
      <c r="F53" s="135" t="s">
        <v>26</v>
      </c>
      <c r="G53" s="136"/>
      <c r="H53" s="136"/>
      <c r="I53" s="136">
        <f>'SO 01 SO 01 Pol'!G89</f>
        <v>0</v>
      </c>
      <c r="J53" s="132" t="str">
        <f>IF(I76=0,"",I53/I76*100)</f>
        <v/>
      </c>
    </row>
    <row r="54" spans="1:10" ht="36.75" customHeight="1" x14ac:dyDescent="0.2">
      <c r="A54" s="123"/>
      <c r="B54" s="128" t="s">
        <v>64</v>
      </c>
      <c r="C54" s="247" t="s">
        <v>65</v>
      </c>
      <c r="D54" s="248"/>
      <c r="E54" s="248"/>
      <c r="F54" s="135" t="s">
        <v>26</v>
      </c>
      <c r="G54" s="136"/>
      <c r="H54" s="136"/>
      <c r="I54" s="136">
        <f>'SO 01 SO 01 Pol'!G96</f>
        <v>0</v>
      </c>
      <c r="J54" s="132" t="str">
        <f>IF(I76=0,"",I54/I76*100)</f>
        <v/>
      </c>
    </row>
    <row r="55" spans="1:10" ht="36.75" customHeight="1" x14ac:dyDescent="0.2">
      <c r="A55" s="123"/>
      <c r="B55" s="128" t="s">
        <v>66</v>
      </c>
      <c r="C55" s="247" t="s">
        <v>67</v>
      </c>
      <c r="D55" s="248"/>
      <c r="E55" s="248"/>
      <c r="F55" s="135" t="s">
        <v>26</v>
      </c>
      <c r="G55" s="136"/>
      <c r="H55" s="136"/>
      <c r="I55" s="136">
        <f>'SO 01 SO 01 Pol'!G98</f>
        <v>0</v>
      </c>
      <c r="J55" s="132" t="str">
        <f>IF(I76=0,"",I55/I76*100)</f>
        <v/>
      </c>
    </row>
    <row r="56" spans="1:10" ht="36.75" customHeight="1" x14ac:dyDescent="0.2">
      <c r="A56" s="123"/>
      <c r="B56" s="128" t="s">
        <v>68</v>
      </c>
      <c r="C56" s="247" t="s">
        <v>69</v>
      </c>
      <c r="D56" s="248"/>
      <c r="E56" s="248"/>
      <c r="F56" s="135" t="s">
        <v>26</v>
      </c>
      <c r="G56" s="136"/>
      <c r="H56" s="136"/>
      <c r="I56" s="136">
        <f>'SO 01 SO 01 Pol'!G100</f>
        <v>0</v>
      </c>
      <c r="J56" s="132" t="str">
        <f>IF(I76=0,"",I56/I76*100)</f>
        <v/>
      </c>
    </row>
    <row r="57" spans="1:10" ht="36.75" customHeight="1" x14ac:dyDescent="0.2">
      <c r="A57" s="123"/>
      <c r="B57" s="128" t="s">
        <v>70</v>
      </c>
      <c r="C57" s="247" t="s">
        <v>71</v>
      </c>
      <c r="D57" s="248"/>
      <c r="E57" s="248"/>
      <c r="F57" s="135" t="s">
        <v>26</v>
      </c>
      <c r="G57" s="136"/>
      <c r="H57" s="136"/>
      <c r="I57" s="136">
        <f>'SO 01 SO 01 Pol'!G137</f>
        <v>0</v>
      </c>
      <c r="J57" s="132" t="str">
        <f>IF(I76=0,"",I57/I76*100)</f>
        <v/>
      </c>
    </row>
    <row r="58" spans="1:10" ht="36.75" customHeight="1" x14ac:dyDescent="0.2">
      <c r="A58" s="123"/>
      <c r="B58" s="128" t="s">
        <v>72</v>
      </c>
      <c r="C58" s="247" t="s">
        <v>73</v>
      </c>
      <c r="D58" s="248"/>
      <c r="E58" s="248"/>
      <c r="F58" s="135" t="s">
        <v>27</v>
      </c>
      <c r="G58" s="136"/>
      <c r="H58" s="136"/>
      <c r="I58" s="136">
        <f>'SO 01 SO 01 Pol'!G139</f>
        <v>0</v>
      </c>
      <c r="J58" s="132" t="str">
        <f>IF(I76=0,"",I58/I76*100)</f>
        <v/>
      </c>
    </row>
    <row r="59" spans="1:10" ht="36.75" customHeight="1" x14ac:dyDescent="0.2">
      <c r="A59" s="123"/>
      <c r="B59" s="128" t="s">
        <v>74</v>
      </c>
      <c r="C59" s="247" t="s">
        <v>75</v>
      </c>
      <c r="D59" s="248"/>
      <c r="E59" s="248"/>
      <c r="F59" s="135" t="s">
        <v>27</v>
      </c>
      <c r="G59" s="136"/>
      <c r="H59" s="136"/>
      <c r="I59" s="136">
        <f>'SO 01 SO 01 Pol'!G142</f>
        <v>0</v>
      </c>
      <c r="J59" s="132" t="str">
        <f>IF(I76=0,"",I59/I76*100)</f>
        <v/>
      </c>
    </row>
    <row r="60" spans="1:10" ht="36.75" customHeight="1" x14ac:dyDescent="0.2">
      <c r="A60" s="123"/>
      <c r="B60" s="128" t="s">
        <v>76</v>
      </c>
      <c r="C60" s="247" t="s">
        <v>77</v>
      </c>
      <c r="D60" s="248"/>
      <c r="E60" s="248"/>
      <c r="F60" s="135" t="s">
        <v>27</v>
      </c>
      <c r="G60" s="136"/>
      <c r="H60" s="136"/>
      <c r="I60" s="136">
        <f>'SO 01 SO 01 Pol'!G162</f>
        <v>0</v>
      </c>
      <c r="J60" s="132" t="str">
        <f>IF(I76=0,"",I60/I76*100)</f>
        <v/>
      </c>
    </row>
    <row r="61" spans="1:10" ht="36.75" customHeight="1" x14ac:dyDescent="0.2">
      <c r="A61" s="123"/>
      <c r="B61" s="128" t="s">
        <v>78</v>
      </c>
      <c r="C61" s="247" t="s">
        <v>79</v>
      </c>
      <c r="D61" s="248"/>
      <c r="E61" s="248"/>
      <c r="F61" s="135" t="s">
        <v>27</v>
      </c>
      <c r="G61" s="136"/>
      <c r="H61" s="136"/>
      <c r="I61" s="136">
        <f>'SO 01 SO 01 Pol'!G165</f>
        <v>0</v>
      </c>
      <c r="J61" s="132" t="str">
        <f>IF(I76=0,"",I61/I76*100)</f>
        <v/>
      </c>
    </row>
    <row r="62" spans="1:10" ht="36.75" customHeight="1" x14ac:dyDescent="0.2">
      <c r="A62" s="123"/>
      <c r="B62" s="128" t="s">
        <v>80</v>
      </c>
      <c r="C62" s="247" t="s">
        <v>81</v>
      </c>
      <c r="D62" s="248"/>
      <c r="E62" s="248"/>
      <c r="F62" s="135" t="s">
        <v>27</v>
      </c>
      <c r="G62" s="136"/>
      <c r="H62" s="136"/>
      <c r="I62" s="136">
        <f>'SO 01 SO 01 Pol'!G167</f>
        <v>0</v>
      </c>
      <c r="J62" s="132" t="str">
        <f>IF(I76=0,"",I62/I76*100)</f>
        <v/>
      </c>
    </row>
    <row r="63" spans="1:10" ht="36.75" customHeight="1" x14ac:dyDescent="0.2">
      <c r="A63" s="123"/>
      <c r="B63" s="128" t="s">
        <v>82</v>
      </c>
      <c r="C63" s="247" t="s">
        <v>83</v>
      </c>
      <c r="D63" s="248"/>
      <c r="E63" s="248"/>
      <c r="F63" s="135" t="s">
        <v>27</v>
      </c>
      <c r="G63" s="136"/>
      <c r="H63" s="136"/>
      <c r="I63" s="136">
        <f>'SO 01 SO 01 Pol'!G169</f>
        <v>0</v>
      </c>
      <c r="J63" s="132" t="str">
        <f>IF(I76=0,"",I63/I76*100)</f>
        <v/>
      </c>
    </row>
    <row r="64" spans="1:10" ht="36.75" customHeight="1" x14ac:dyDescent="0.2">
      <c r="A64" s="123"/>
      <c r="B64" s="128" t="s">
        <v>84</v>
      </c>
      <c r="C64" s="247" t="s">
        <v>85</v>
      </c>
      <c r="D64" s="248"/>
      <c r="E64" s="248"/>
      <c r="F64" s="135" t="s">
        <v>27</v>
      </c>
      <c r="G64" s="136"/>
      <c r="H64" s="136"/>
      <c r="I64" s="136">
        <f>'SO 01 SO 01 Pol'!G174</f>
        <v>0</v>
      </c>
      <c r="J64" s="132" t="str">
        <f>IF(I76=0,"",I64/I76*100)</f>
        <v/>
      </c>
    </row>
    <row r="65" spans="1:10" ht="36.75" customHeight="1" x14ac:dyDescent="0.2">
      <c r="A65" s="123"/>
      <c r="B65" s="128" t="s">
        <v>86</v>
      </c>
      <c r="C65" s="247" t="s">
        <v>87</v>
      </c>
      <c r="D65" s="248"/>
      <c r="E65" s="248"/>
      <c r="F65" s="135" t="s">
        <v>27</v>
      </c>
      <c r="G65" s="136"/>
      <c r="H65" s="136"/>
      <c r="I65" s="136">
        <f>'SO 01 SO 01 Pol'!G176</f>
        <v>0</v>
      </c>
      <c r="J65" s="132" t="str">
        <f>IF(I76=0,"",I65/I76*100)</f>
        <v/>
      </c>
    </row>
    <row r="66" spans="1:10" ht="36.75" customHeight="1" x14ac:dyDescent="0.2">
      <c r="A66" s="123"/>
      <c r="B66" s="128" t="s">
        <v>88</v>
      </c>
      <c r="C66" s="247" t="s">
        <v>89</v>
      </c>
      <c r="D66" s="248"/>
      <c r="E66" s="248"/>
      <c r="F66" s="135" t="s">
        <v>27</v>
      </c>
      <c r="G66" s="136"/>
      <c r="H66" s="136"/>
      <c r="I66" s="136">
        <f>'SO 01 SO 01 Pol'!G181</f>
        <v>0</v>
      </c>
      <c r="J66" s="132" t="str">
        <f>IF(I76=0,"",I66/I76*100)</f>
        <v/>
      </c>
    </row>
    <row r="67" spans="1:10" ht="36.75" customHeight="1" x14ac:dyDescent="0.2">
      <c r="A67" s="123"/>
      <c r="B67" s="128" t="s">
        <v>90</v>
      </c>
      <c r="C67" s="247" t="s">
        <v>91</v>
      </c>
      <c r="D67" s="248"/>
      <c r="E67" s="248"/>
      <c r="F67" s="135" t="s">
        <v>27</v>
      </c>
      <c r="G67" s="136"/>
      <c r="H67" s="136"/>
      <c r="I67" s="136">
        <f>'SO 01 SO 01 Pol'!G190</f>
        <v>0</v>
      </c>
      <c r="J67" s="132" t="str">
        <f>IF(I76=0,"",I67/I76*100)</f>
        <v/>
      </c>
    </row>
    <row r="68" spans="1:10" ht="36.75" customHeight="1" x14ac:dyDescent="0.2">
      <c r="A68" s="123"/>
      <c r="B68" s="128" t="s">
        <v>92</v>
      </c>
      <c r="C68" s="247" t="s">
        <v>93</v>
      </c>
      <c r="D68" s="248"/>
      <c r="E68" s="248"/>
      <c r="F68" s="135" t="s">
        <v>27</v>
      </c>
      <c r="G68" s="136"/>
      <c r="H68" s="136"/>
      <c r="I68" s="136">
        <f>'SO 01 SO 01 Pol'!G199</f>
        <v>0</v>
      </c>
      <c r="J68" s="132" t="str">
        <f>IF(I76=0,"",I68/I76*100)</f>
        <v/>
      </c>
    </row>
    <row r="69" spans="1:10" ht="36.75" customHeight="1" x14ac:dyDescent="0.2">
      <c r="A69" s="123"/>
      <c r="B69" s="128" t="s">
        <v>94</v>
      </c>
      <c r="C69" s="247" t="s">
        <v>95</v>
      </c>
      <c r="D69" s="248"/>
      <c r="E69" s="248"/>
      <c r="F69" s="135" t="s">
        <v>27</v>
      </c>
      <c r="G69" s="136"/>
      <c r="H69" s="136"/>
      <c r="I69" s="136">
        <f>'SO 01 SO 01 Pol'!G211</f>
        <v>0</v>
      </c>
      <c r="J69" s="132" t="str">
        <f>IF(I76=0,"",I69/I76*100)</f>
        <v/>
      </c>
    </row>
    <row r="70" spans="1:10" ht="36.75" customHeight="1" x14ac:dyDescent="0.2">
      <c r="A70" s="123"/>
      <c r="B70" s="128" t="s">
        <v>96</v>
      </c>
      <c r="C70" s="247" t="s">
        <v>97</v>
      </c>
      <c r="D70" s="248"/>
      <c r="E70" s="248"/>
      <c r="F70" s="135" t="s">
        <v>27</v>
      </c>
      <c r="G70" s="136"/>
      <c r="H70" s="136"/>
      <c r="I70" s="136">
        <f>'SO 01 SO 01 Pol'!G260</f>
        <v>0</v>
      </c>
      <c r="J70" s="132" t="str">
        <f>IF(I76=0,"",I70/I76*100)</f>
        <v/>
      </c>
    </row>
    <row r="71" spans="1:10" ht="36.75" customHeight="1" x14ac:dyDescent="0.2">
      <c r="A71" s="123"/>
      <c r="B71" s="128" t="s">
        <v>98</v>
      </c>
      <c r="C71" s="247" t="s">
        <v>99</v>
      </c>
      <c r="D71" s="248"/>
      <c r="E71" s="248"/>
      <c r="F71" s="135" t="s">
        <v>27</v>
      </c>
      <c r="G71" s="136"/>
      <c r="H71" s="136"/>
      <c r="I71" s="136">
        <f>'SO 01 SO 01 Pol'!G265</f>
        <v>0</v>
      </c>
      <c r="J71" s="132" t="str">
        <f>IF(I76=0,"",I71/I76*100)</f>
        <v/>
      </c>
    </row>
    <row r="72" spans="1:10" ht="36.75" customHeight="1" x14ac:dyDescent="0.2">
      <c r="A72" s="123"/>
      <c r="B72" s="128" t="s">
        <v>100</v>
      </c>
      <c r="C72" s="247" t="s">
        <v>101</v>
      </c>
      <c r="D72" s="248"/>
      <c r="E72" s="248"/>
      <c r="F72" s="135" t="s">
        <v>28</v>
      </c>
      <c r="G72" s="136"/>
      <c r="H72" s="136"/>
      <c r="I72" s="136">
        <f>'SO 01 SO 01 Pol'!G278</f>
        <v>0</v>
      </c>
      <c r="J72" s="132" t="str">
        <f>IF(I76=0,"",I72/I76*100)</f>
        <v/>
      </c>
    </row>
    <row r="73" spans="1:10" ht="36.75" customHeight="1" x14ac:dyDescent="0.2">
      <c r="A73" s="123"/>
      <c r="B73" s="128" t="s">
        <v>102</v>
      </c>
      <c r="C73" s="247" t="s">
        <v>103</v>
      </c>
      <c r="D73" s="248"/>
      <c r="E73" s="248"/>
      <c r="F73" s="135" t="s">
        <v>104</v>
      </c>
      <c r="G73" s="136"/>
      <c r="H73" s="136"/>
      <c r="I73" s="136">
        <f>'SO 01 SO 01 Pol'!G280</f>
        <v>0</v>
      </c>
      <c r="J73" s="132" t="str">
        <f>IF(I76=0,"",I73/I76*100)</f>
        <v/>
      </c>
    </row>
    <row r="74" spans="1:10" ht="36.75" customHeight="1" x14ac:dyDescent="0.2">
      <c r="A74" s="123"/>
      <c r="B74" s="128" t="s">
        <v>105</v>
      </c>
      <c r="C74" s="247" t="s">
        <v>29</v>
      </c>
      <c r="D74" s="248"/>
      <c r="E74" s="248"/>
      <c r="F74" s="135" t="s">
        <v>105</v>
      </c>
      <c r="G74" s="136"/>
      <c r="H74" s="136"/>
      <c r="I74" s="136">
        <f>'SO 01 SO 01 Pol'!G287</f>
        <v>0</v>
      </c>
      <c r="J74" s="132" t="str">
        <f>IF(I76=0,"",I74/I76*100)</f>
        <v/>
      </c>
    </row>
    <row r="75" spans="1:10" ht="36.75" customHeight="1" x14ac:dyDescent="0.2">
      <c r="A75" s="123"/>
      <c r="B75" s="128" t="s">
        <v>106</v>
      </c>
      <c r="C75" s="247" t="s">
        <v>30</v>
      </c>
      <c r="D75" s="248"/>
      <c r="E75" s="248"/>
      <c r="F75" s="135" t="s">
        <v>106</v>
      </c>
      <c r="G75" s="136"/>
      <c r="H75" s="136"/>
      <c r="I75" s="136">
        <f>'SO 01 SO 01 Pol'!G296</f>
        <v>0</v>
      </c>
      <c r="J75" s="132" t="str">
        <f>IF(I76=0,"",I75/I76*100)</f>
        <v/>
      </c>
    </row>
    <row r="76" spans="1:10" ht="25.5" customHeight="1" x14ac:dyDescent="0.2">
      <c r="A76" s="124"/>
      <c r="B76" s="129" t="s">
        <v>1</v>
      </c>
      <c r="C76" s="130"/>
      <c r="D76" s="131"/>
      <c r="E76" s="131"/>
      <c r="F76" s="137"/>
      <c r="G76" s="138"/>
      <c r="H76" s="138"/>
      <c r="I76" s="138">
        <f>SUM(I49:I75)</f>
        <v>0</v>
      </c>
      <c r="J76" s="133">
        <f>SUM(J49:J75)</f>
        <v>0</v>
      </c>
    </row>
    <row r="77" spans="1:10" x14ac:dyDescent="0.2">
      <c r="F77" s="87"/>
      <c r="G77" s="87"/>
      <c r="H77" s="87"/>
      <c r="I77" s="87"/>
      <c r="J77" s="134"/>
    </row>
    <row r="78" spans="1:10" x14ac:dyDescent="0.2">
      <c r="F78" s="87"/>
      <c r="G78" s="87"/>
      <c r="H78" s="87"/>
      <c r="I78" s="87"/>
      <c r="J78" s="134"/>
    </row>
    <row r="79" spans="1:10" x14ac:dyDescent="0.2">
      <c r="F79" s="87"/>
      <c r="G79" s="87"/>
      <c r="H79" s="87"/>
      <c r="I79" s="87"/>
      <c r="J79" s="134"/>
    </row>
  </sheetData>
  <sheetProtection algorithmName="SHA-512" hashValue="ZfJ2Vh4xga8ZWqkVwoHUzUT0h0ygZh87VHTmENA2SPgQzm1m8hX4Z080LsYwVF0n2zd4D71PpDtG8QhgyBFdJQ==" saltValue="fGLHGsMuiGcohUrT+utXg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8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9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10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E6824-9B16-492D-B420-D98CD5D7047D}">
  <sheetPr>
    <outlinePr summaryBelow="0"/>
  </sheetPr>
  <dimension ref="A1:BH5000"/>
  <sheetViews>
    <sheetView tabSelected="1" workbookViewId="0">
      <pane ySplit="7" topLeftCell="A290" activePane="bottomLeft" state="frozen"/>
      <selection pane="bottomLeft" activeCell="F292" sqref="F292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71" t="s">
        <v>7</v>
      </c>
      <c r="B1" s="271"/>
      <c r="C1" s="271"/>
      <c r="D1" s="271"/>
      <c r="E1" s="271"/>
      <c r="F1" s="271"/>
      <c r="G1" s="271"/>
      <c r="AG1" t="s">
        <v>107</v>
      </c>
    </row>
    <row r="2" spans="1:60" ht="24.95" customHeight="1" x14ac:dyDescent="0.2">
      <c r="A2" s="50" t="s">
        <v>8</v>
      </c>
      <c r="B2" s="49" t="s">
        <v>47</v>
      </c>
      <c r="C2" s="272" t="s">
        <v>48</v>
      </c>
      <c r="D2" s="273"/>
      <c r="E2" s="273"/>
      <c r="F2" s="273"/>
      <c r="G2" s="274"/>
      <c r="AG2" t="s">
        <v>108</v>
      </c>
    </row>
    <row r="3" spans="1:60" ht="24.95" customHeight="1" x14ac:dyDescent="0.2">
      <c r="A3" s="50" t="s">
        <v>9</v>
      </c>
      <c r="B3" s="49" t="s">
        <v>43</v>
      </c>
      <c r="C3" s="272" t="s">
        <v>44</v>
      </c>
      <c r="D3" s="273"/>
      <c r="E3" s="273"/>
      <c r="F3" s="273"/>
      <c r="G3" s="274"/>
      <c r="AC3" s="121" t="s">
        <v>108</v>
      </c>
      <c r="AG3" t="s">
        <v>109</v>
      </c>
    </row>
    <row r="4" spans="1:60" ht="24.95" customHeight="1" x14ac:dyDescent="0.2">
      <c r="A4" s="140" t="s">
        <v>10</v>
      </c>
      <c r="B4" s="141" t="s">
        <v>43</v>
      </c>
      <c r="C4" s="275" t="s">
        <v>44</v>
      </c>
      <c r="D4" s="276"/>
      <c r="E4" s="276"/>
      <c r="F4" s="276"/>
      <c r="G4" s="277"/>
      <c r="AG4" t="s">
        <v>110</v>
      </c>
    </row>
    <row r="5" spans="1:60" x14ac:dyDescent="0.2">
      <c r="D5" s="10"/>
    </row>
    <row r="6" spans="1:60" ht="38.25" x14ac:dyDescent="0.2">
      <c r="A6" s="143" t="s">
        <v>111</v>
      </c>
      <c r="B6" s="145" t="s">
        <v>112</v>
      </c>
      <c r="C6" s="145" t="s">
        <v>113</v>
      </c>
      <c r="D6" s="144" t="s">
        <v>114</v>
      </c>
      <c r="E6" s="143" t="s">
        <v>115</v>
      </c>
      <c r="F6" s="142" t="s">
        <v>116</v>
      </c>
      <c r="G6" s="143" t="s">
        <v>31</v>
      </c>
      <c r="H6" s="146" t="s">
        <v>32</v>
      </c>
      <c r="I6" s="146" t="s">
        <v>117</v>
      </c>
      <c r="J6" s="146" t="s">
        <v>33</v>
      </c>
      <c r="K6" s="146" t="s">
        <v>118</v>
      </c>
      <c r="L6" s="146" t="s">
        <v>119</v>
      </c>
      <c r="M6" s="146" t="s">
        <v>120</v>
      </c>
      <c r="N6" s="146" t="s">
        <v>121</v>
      </c>
      <c r="O6" s="146" t="s">
        <v>122</v>
      </c>
      <c r="P6" s="146" t="s">
        <v>123</v>
      </c>
      <c r="Q6" s="146" t="s">
        <v>124</v>
      </c>
      <c r="R6" s="146" t="s">
        <v>125</v>
      </c>
      <c r="S6" s="146" t="s">
        <v>126</v>
      </c>
      <c r="T6" s="146" t="s">
        <v>127</v>
      </c>
      <c r="U6" s="146" t="s">
        <v>128</v>
      </c>
      <c r="V6" s="146" t="s">
        <v>129</v>
      </c>
      <c r="W6" s="146" t="s">
        <v>130</v>
      </c>
      <c r="X6" s="146" t="s">
        <v>131</v>
      </c>
      <c r="Y6" s="146" t="s">
        <v>132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6" t="s">
        <v>133</v>
      </c>
      <c r="B8" s="167" t="s">
        <v>54</v>
      </c>
      <c r="C8" s="187" t="s">
        <v>55</v>
      </c>
      <c r="D8" s="168"/>
      <c r="E8" s="169"/>
      <c r="F8" s="170"/>
      <c r="G8" s="171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4"/>
      <c r="O8" s="164">
        <f>SUM(O9:O11)</f>
        <v>0.01</v>
      </c>
      <c r="P8" s="164"/>
      <c r="Q8" s="164">
        <f>SUM(Q9:Q11)</f>
        <v>0</v>
      </c>
      <c r="R8" s="165"/>
      <c r="S8" s="165"/>
      <c r="T8" s="165"/>
      <c r="U8" s="165"/>
      <c r="V8" s="165">
        <f>SUM(V9:V11)</f>
        <v>3.67</v>
      </c>
      <c r="W8" s="165"/>
      <c r="X8" s="165"/>
      <c r="Y8" s="165"/>
      <c r="AG8" t="s">
        <v>134</v>
      </c>
    </row>
    <row r="9" spans="1:60" outlineLevel="1" x14ac:dyDescent="0.2">
      <c r="A9" s="173">
        <v>1</v>
      </c>
      <c r="B9" s="174" t="s">
        <v>135</v>
      </c>
      <c r="C9" s="188" t="s">
        <v>136</v>
      </c>
      <c r="D9" s="175" t="s">
        <v>137</v>
      </c>
      <c r="E9" s="176">
        <v>12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9.8999999999999999E-4</v>
      </c>
      <c r="O9" s="157">
        <f>ROUND(E9*N9,2)</f>
        <v>0.01</v>
      </c>
      <c r="P9" s="157">
        <v>0</v>
      </c>
      <c r="Q9" s="157">
        <f>ROUND(E9*P9,2)</f>
        <v>0</v>
      </c>
      <c r="R9" s="158"/>
      <c r="S9" s="158" t="s">
        <v>138</v>
      </c>
      <c r="T9" s="158" t="s">
        <v>138</v>
      </c>
      <c r="U9" s="158">
        <v>0.23599999999999999</v>
      </c>
      <c r="V9" s="158">
        <f>ROUND(E9*U9,2)</f>
        <v>2.83</v>
      </c>
      <c r="W9" s="158"/>
      <c r="X9" s="158" t="s">
        <v>139</v>
      </c>
      <c r="Y9" s="158" t="s">
        <v>140</v>
      </c>
      <c r="Z9" s="147"/>
      <c r="AA9" s="147"/>
      <c r="AB9" s="147"/>
      <c r="AC9" s="147"/>
      <c r="AD9" s="147"/>
      <c r="AE9" s="147"/>
      <c r="AF9" s="147"/>
      <c r="AG9" s="147" t="s">
        <v>141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9" t="s">
        <v>142</v>
      </c>
      <c r="D10" s="160"/>
      <c r="E10" s="161">
        <v>12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143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9">
        <v>2</v>
      </c>
      <c r="B11" s="180" t="s">
        <v>144</v>
      </c>
      <c r="C11" s="190" t="s">
        <v>145</v>
      </c>
      <c r="D11" s="181" t="s">
        <v>137</v>
      </c>
      <c r="E11" s="182">
        <v>12</v>
      </c>
      <c r="F11" s="183"/>
      <c r="G11" s="184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8"/>
      <c r="S11" s="158" t="s">
        <v>138</v>
      </c>
      <c r="T11" s="158" t="s">
        <v>138</v>
      </c>
      <c r="U11" s="158">
        <v>7.0000000000000007E-2</v>
      </c>
      <c r="V11" s="158">
        <f>ROUND(E11*U11,2)</f>
        <v>0.84</v>
      </c>
      <c r="W11" s="158"/>
      <c r="X11" s="158" t="s">
        <v>139</v>
      </c>
      <c r="Y11" s="158" t="s">
        <v>140</v>
      </c>
      <c r="Z11" s="147"/>
      <c r="AA11" s="147"/>
      <c r="AB11" s="147"/>
      <c r="AC11" s="147"/>
      <c r="AD11" s="147"/>
      <c r="AE11" s="147"/>
      <c r="AF11" s="147"/>
      <c r="AG11" s="147" t="s">
        <v>141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x14ac:dyDescent="0.2">
      <c r="A12" s="166" t="s">
        <v>133</v>
      </c>
      <c r="B12" s="167" t="s">
        <v>56</v>
      </c>
      <c r="C12" s="187" t="s">
        <v>57</v>
      </c>
      <c r="D12" s="168"/>
      <c r="E12" s="169"/>
      <c r="F12" s="170"/>
      <c r="G12" s="171">
        <f>SUMIF(AG13:AG19,"&lt;&gt;NOR",G13:G19)</f>
        <v>0</v>
      </c>
      <c r="H12" s="165"/>
      <c r="I12" s="165">
        <f>SUM(I13:I19)</f>
        <v>0</v>
      </c>
      <c r="J12" s="165"/>
      <c r="K12" s="165">
        <f>SUM(K13:K19)</f>
        <v>0</v>
      </c>
      <c r="L12" s="165"/>
      <c r="M12" s="165">
        <f>SUM(M13:M19)</f>
        <v>0</v>
      </c>
      <c r="N12" s="164"/>
      <c r="O12" s="164">
        <f>SUM(O13:O19)</f>
        <v>0.17</v>
      </c>
      <c r="P12" s="164"/>
      <c r="Q12" s="164">
        <f>SUM(Q13:Q19)</f>
        <v>0</v>
      </c>
      <c r="R12" s="165"/>
      <c r="S12" s="165"/>
      <c r="T12" s="165"/>
      <c r="U12" s="165"/>
      <c r="V12" s="165">
        <f>SUM(V13:V19)</f>
        <v>2.4900000000000002</v>
      </c>
      <c r="W12" s="165"/>
      <c r="X12" s="165"/>
      <c r="Y12" s="165"/>
      <c r="AG12" t="s">
        <v>134</v>
      </c>
    </row>
    <row r="13" spans="1:60" outlineLevel="1" x14ac:dyDescent="0.2">
      <c r="A13" s="173">
        <v>3</v>
      </c>
      <c r="B13" s="174" t="s">
        <v>146</v>
      </c>
      <c r="C13" s="188" t="s">
        <v>147</v>
      </c>
      <c r="D13" s="175" t="s">
        <v>148</v>
      </c>
      <c r="E13" s="176">
        <v>0.216</v>
      </c>
      <c r="F13" s="177"/>
      <c r="G13" s="178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21</v>
      </c>
      <c r="M13" s="158">
        <f>G13*(1+L13/100)</f>
        <v>0</v>
      </c>
      <c r="N13" s="157">
        <v>0.74602000000000002</v>
      </c>
      <c r="O13" s="157">
        <f>ROUND(E13*N13,2)</f>
        <v>0.16</v>
      </c>
      <c r="P13" s="157">
        <v>0</v>
      </c>
      <c r="Q13" s="157">
        <f>ROUND(E13*P13,2)</f>
        <v>0</v>
      </c>
      <c r="R13" s="158"/>
      <c r="S13" s="158" t="s">
        <v>138</v>
      </c>
      <c r="T13" s="158" t="s">
        <v>138</v>
      </c>
      <c r="U13" s="158">
        <v>8.16</v>
      </c>
      <c r="V13" s="158">
        <f>ROUND(E13*U13,2)</f>
        <v>1.76</v>
      </c>
      <c r="W13" s="158"/>
      <c r="X13" s="158" t="s">
        <v>139</v>
      </c>
      <c r="Y13" s="158" t="s">
        <v>140</v>
      </c>
      <c r="Z13" s="147"/>
      <c r="AA13" s="147"/>
      <c r="AB13" s="147"/>
      <c r="AC13" s="147"/>
      <c r="AD13" s="147"/>
      <c r="AE13" s="147"/>
      <c r="AF13" s="147"/>
      <c r="AG13" s="147" t="s">
        <v>141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9" t="s">
        <v>149</v>
      </c>
      <c r="D14" s="160"/>
      <c r="E14" s="161">
        <v>0.216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143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73">
        <v>4</v>
      </c>
      <c r="B15" s="174" t="s">
        <v>150</v>
      </c>
      <c r="C15" s="188" t="s">
        <v>151</v>
      </c>
      <c r="D15" s="175" t="s">
        <v>137</v>
      </c>
      <c r="E15" s="176">
        <v>0.45</v>
      </c>
      <c r="F15" s="177"/>
      <c r="G15" s="17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2.375E-2</v>
      </c>
      <c r="O15" s="157">
        <f>ROUND(E15*N15,2)</f>
        <v>0.01</v>
      </c>
      <c r="P15" s="157">
        <v>0</v>
      </c>
      <c r="Q15" s="157">
        <f>ROUND(E15*P15,2)</f>
        <v>0</v>
      </c>
      <c r="R15" s="158"/>
      <c r="S15" s="158" t="s">
        <v>138</v>
      </c>
      <c r="T15" s="158" t="s">
        <v>138</v>
      </c>
      <c r="U15" s="158">
        <v>0.44</v>
      </c>
      <c r="V15" s="158">
        <f>ROUND(E15*U15,2)</f>
        <v>0.2</v>
      </c>
      <c r="W15" s="158"/>
      <c r="X15" s="158" t="s">
        <v>139</v>
      </c>
      <c r="Y15" s="158" t="s">
        <v>140</v>
      </c>
      <c r="Z15" s="147"/>
      <c r="AA15" s="147"/>
      <c r="AB15" s="147"/>
      <c r="AC15" s="147"/>
      <c r="AD15" s="147"/>
      <c r="AE15" s="147"/>
      <c r="AF15" s="147"/>
      <c r="AG15" s="147" t="s">
        <v>141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189" t="s">
        <v>152</v>
      </c>
      <c r="D16" s="160"/>
      <c r="E16" s="161">
        <v>0.45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143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73">
        <v>5</v>
      </c>
      <c r="B17" s="174" t="s">
        <v>153</v>
      </c>
      <c r="C17" s="188" t="s">
        <v>154</v>
      </c>
      <c r="D17" s="175" t="s">
        <v>155</v>
      </c>
      <c r="E17" s="176">
        <v>2.4</v>
      </c>
      <c r="F17" s="177"/>
      <c r="G17" s="178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21</v>
      </c>
      <c r="M17" s="158">
        <f>G17*(1+L17/100)</f>
        <v>0</v>
      </c>
      <c r="N17" s="157">
        <v>1.0200000000000001E-3</v>
      </c>
      <c r="O17" s="157">
        <f>ROUND(E17*N17,2)</f>
        <v>0</v>
      </c>
      <c r="P17" s="157">
        <v>0</v>
      </c>
      <c r="Q17" s="157">
        <f>ROUND(E17*P17,2)</f>
        <v>0</v>
      </c>
      <c r="R17" s="158"/>
      <c r="S17" s="158" t="s">
        <v>138</v>
      </c>
      <c r="T17" s="158" t="s">
        <v>138</v>
      </c>
      <c r="U17" s="158">
        <v>0.22</v>
      </c>
      <c r="V17" s="158">
        <f>ROUND(E17*U17,2)</f>
        <v>0.53</v>
      </c>
      <c r="W17" s="158"/>
      <c r="X17" s="158" t="s">
        <v>139</v>
      </c>
      <c r="Y17" s="158" t="s">
        <v>140</v>
      </c>
      <c r="Z17" s="147"/>
      <c r="AA17" s="147"/>
      <c r="AB17" s="147"/>
      <c r="AC17" s="147"/>
      <c r="AD17" s="147"/>
      <c r="AE17" s="147"/>
      <c r="AF17" s="147"/>
      <c r="AG17" s="147" t="s">
        <v>141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267" t="s">
        <v>156</v>
      </c>
      <c r="D18" s="268"/>
      <c r="E18" s="268"/>
      <c r="F18" s="268"/>
      <c r="G18" s="26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157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89" t="s">
        <v>158</v>
      </c>
      <c r="D19" s="160"/>
      <c r="E19" s="161">
        <v>2.4</v>
      </c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143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166" t="s">
        <v>133</v>
      </c>
      <c r="B20" s="167" t="s">
        <v>58</v>
      </c>
      <c r="C20" s="187" t="s">
        <v>59</v>
      </c>
      <c r="D20" s="168"/>
      <c r="E20" s="169"/>
      <c r="F20" s="170"/>
      <c r="G20" s="171">
        <f>SUMIF(AG21:AG76,"&lt;&gt;NOR",G21:G76)</f>
        <v>0</v>
      </c>
      <c r="H20" s="165"/>
      <c r="I20" s="165">
        <f>SUM(I21:I76)</f>
        <v>0</v>
      </c>
      <c r="J20" s="165"/>
      <c r="K20" s="165">
        <f>SUM(K21:K76)</f>
        <v>0</v>
      </c>
      <c r="L20" s="165"/>
      <c r="M20" s="165">
        <f>SUM(M21:M76)</f>
        <v>0</v>
      </c>
      <c r="N20" s="164"/>
      <c r="O20" s="164">
        <f>SUM(O21:O76)</f>
        <v>4.0999999999999996</v>
      </c>
      <c r="P20" s="164"/>
      <c r="Q20" s="164">
        <f>SUM(Q21:Q76)</f>
        <v>0</v>
      </c>
      <c r="R20" s="165"/>
      <c r="S20" s="165"/>
      <c r="T20" s="165"/>
      <c r="U20" s="165"/>
      <c r="V20" s="165">
        <f>SUM(V21:V76)</f>
        <v>98.11999999999999</v>
      </c>
      <c r="W20" s="165"/>
      <c r="X20" s="165"/>
      <c r="Y20" s="165"/>
      <c r="AG20" t="s">
        <v>134</v>
      </c>
    </row>
    <row r="21" spans="1:60" outlineLevel="1" x14ac:dyDescent="0.2">
      <c r="A21" s="173">
        <v>6</v>
      </c>
      <c r="B21" s="174" t="s">
        <v>159</v>
      </c>
      <c r="C21" s="188" t="s">
        <v>160</v>
      </c>
      <c r="D21" s="175" t="s">
        <v>137</v>
      </c>
      <c r="E21" s="176">
        <v>54.14</v>
      </c>
      <c r="F21" s="177"/>
      <c r="G21" s="17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7">
        <v>5.5900000000000004E-3</v>
      </c>
      <c r="O21" s="157">
        <f>ROUND(E21*N21,2)</f>
        <v>0.3</v>
      </c>
      <c r="P21" s="157">
        <v>0</v>
      </c>
      <c r="Q21" s="157">
        <f>ROUND(E21*P21,2)</f>
        <v>0</v>
      </c>
      <c r="R21" s="158"/>
      <c r="S21" s="158" t="s">
        <v>138</v>
      </c>
      <c r="T21" s="158" t="s">
        <v>138</v>
      </c>
      <c r="U21" s="158">
        <v>0.32</v>
      </c>
      <c r="V21" s="158">
        <f>ROUND(E21*U21,2)</f>
        <v>17.32</v>
      </c>
      <c r="W21" s="158"/>
      <c r="X21" s="158" t="s">
        <v>139</v>
      </c>
      <c r="Y21" s="158" t="s">
        <v>140</v>
      </c>
      <c r="Z21" s="147"/>
      <c r="AA21" s="147"/>
      <c r="AB21" s="147"/>
      <c r="AC21" s="147"/>
      <c r="AD21" s="147"/>
      <c r="AE21" s="147"/>
      <c r="AF21" s="147"/>
      <c r="AG21" s="147" t="s">
        <v>141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9" t="s">
        <v>161</v>
      </c>
      <c r="D22" s="160"/>
      <c r="E22" s="161">
        <v>54.14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143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3">
        <v>7</v>
      </c>
      <c r="B23" s="174" t="s">
        <v>162</v>
      </c>
      <c r="C23" s="188" t="s">
        <v>163</v>
      </c>
      <c r="D23" s="175" t="s">
        <v>137</v>
      </c>
      <c r="E23" s="176">
        <v>54.14</v>
      </c>
      <c r="F23" s="177"/>
      <c r="G23" s="178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7">
        <v>3.3E-4</v>
      </c>
      <c r="O23" s="157">
        <f>ROUND(E23*N23,2)</f>
        <v>0.02</v>
      </c>
      <c r="P23" s="157">
        <v>0</v>
      </c>
      <c r="Q23" s="157">
        <f>ROUND(E23*P23,2)</f>
        <v>0</v>
      </c>
      <c r="R23" s="158"/>
      <c r="S23" s="158" t="s">
        <v>138</v>
      </c>
      <c r="T23" s="158" t="s">
        <v>138</v>
      </c>
      <c r="U23" s="158">
        <v>0.09</v>
      </c>
      <c r="V23" s="158">
        <f>ROUND(E23*U23,2)</f>
        <v>4.87</v>
      </c>
      <c r="W23" s="158"/>
      <c r="X23" s="158" t="s">
        <v>139</v>
      </c>
      <c r="Y23" s="158" t="s">
        <v>140</v>
      </c>
      <c r="Z23" s="147"/>
      <c r="AA23" s="147"/>
      <c r="AB23" s="147"/>
      <c r="AC23" s="147"/>
      <c r="AD23" s="147"/>
      <c r="AE23" s="147"/>
      <c r="AF23" s="147"/>
      <c r="AG23" s="147" t="s">
        <v>141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189" t="s">
        <v>161</v>
      </c>
      <c r="D24" s="160"/>
      <c r="E24" s="161">
        <v>54.14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143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3">
        <v>8</v>
      </c>
      <c r="B25" s="174" t="s">
        <v>164</v>
      </c>
      <c r="C25" s="188" t="s">
        <v>165</v>
      </c>
      <c r="D25" s="175" t="s">
        <v>137</v>
      </c>
      <c r="E25" s="176">
        <v>91.212500000000006</v>
      </c>
      <c r="F25" s="177"/>
      <c r="G25" s="178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2.5999999999999999E-2</v>
      </c>
      <c r="O25" s="157">
        <f>ROUND(E25*N25,2)</f>
        <v>2.37</v>
      </c>
      <c r="P25" s="157">
        <v>0</v>
      </c>
      <c r="Q25" s="157">
        <f>ROUND(E25*P25,2)</f>
        <v>0</v>
      </c>
      <c r="R25" s="158"/>
      <c r="S25" s="158" t="s">
        <v>138</v>
      </c>
      <c r="T25" s="158" t="s">
        <v>138</v>
      </c>
      <c r="U25" s="158">
        <v>0.42</v>
      </c>
      <c r="V25" s="158">
        <f>ROUND(E25*U25,2)</f>
        <v>38.31</v>
      </c>
      <c r="W25" s="158"/>
      <c r="X25" s="158" t="s">
        <v>139</v>
      </c>
      <c r="Y25" s="158" t="s">
        <v>140</v>
      </c>
      <c r="Z25" s="147"/>
      <c r="AA25" s="147"/>
      <c r="AB25" s="147"/>
      <c r="AC25" s="147"/>
      <c r="AD25" s="147"/>
      <c r="AE25" s="147"/>
      <c r="AF25" s="147"/>
      <c r="AG25" s="147" t="s">
        <v>141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267" t="s">
        <v>166</v>
      </c>
      <c r="D26" s="268"/>
      <c r="E26" s="268"/>
      <c r="F26" s="268"/>
      <c r="G26" s="26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157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189" t="s">
        <v>167</v>
      </c>
      <c r="D27" s="160"/>
      <c r="E27" s="161">
        <v>67.2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143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89" t="s">
        <v>168</v>
      </c>
      <c r="D28" s="160"/>
      <c r="E28" s="161">
        <v>8.64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7"/>
      <c r="AA28" s="147"/>
      <c r="AB28" s="147"/>
      <c r="AC28" s="147"/>
      <c r="AD28" s="147"/>
      <c r="AE28" s="147"/>
      <c r="AF28" s="147"/>
      <c r="AG28" s="147" t="s">
        <v>143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9" t="s">
        <v>169</v>
      </c>
      <c r="D29" s="160"/>
      <c r="E29" s="161">
        <v>-2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143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9" t="s">
        <v>170</v>
      </c>
      <c r="D30" s="160"/>
      <c r="E30" s="161">
        <v>-3.6</v>
      </c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58"/>
      <c r="Z30" s="147"/>
      <c r="AA30" s="147"/>
      <c r="AB30" s="147"/>
      <c r="AC30" s="147"/>
      <c r="AD30" s="147"/>
      <c r="AE30" s="147"/>
      <c r="AF30" s="147"/>
      <c r="AG30" s="147" t="s">
        <v>143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">
      <c r="A31" s="154"/>
      <c r="B31" s="155"/>
      <c r="C31" s="189" t="s">
        <v>171</v>
      </c>
      <c r="D31" s="160"/>
      <c r="E31" s="161">
        <v>-2.34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58"/>
      <c r="Z31" s="147"/>
      <c r="AA31" s="147"/>
      <c r="AB31" s="147"/>
      <c r="AC31" s="147"/>
      <c r="AD31" s="147"/>
      <c r="AE31" s="147"/>
      <c r="AF31" s="147"/>
      <c r="AG31" s="147" t="s">
        <v>143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9" t="s">
        <v>172</v>
      </c>
      <c r="D32" s="160"/>
      <c r="E32" s="161">
        <v>-1.17</v>
      </c>
      <c r="F32" s="158"/>
      <c r="G32" s="158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7"/>
      <c r="AA32" s="147"/>
      <c r="AB32" s="147"/>
      <c r="AC32" s="147"/>
      <c r="AD32" s="147"/>
      <c r="AE32" s="147"/>
      <c r="AF32" s="147"/>
      <c r="AG32" s="147" t="s">
        <v>143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9" t="s">
        <v>173</v>
      </c>
      <c r="D33" s="160"/>
      <c r="E33" s="161">
        <v>29.36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143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89" t="s">
        <v>174</v>
      </c>
      <c r="D34" s="160"/>
      <c r="E34" s="161">
        <v>-0.87749999999999995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58"/>
      <c r="Z34" s="147"/>
      <c r="AA34" s="147"/>
      <c r="AB34" s="147"/>
      <c r="AC34" s="147"/>
      <c r="AD34" s="147"/>
      <c r="AE34" s="147"/>
      <c r="AF34" s="147"/>
      <c r="AG34" s="147" t="s">
        <v>143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9" t="s">
        <v>175</v>
      </c>
      <c r="D35" s="160"/>
      <c r="E35" s="161">
        <v>-1.8</v>
      </c>
      <c r="F35" s="158"/>
      <c r="G35" s="158"/>
      <c r="H35" s="158"/>
      <c r="I35" s="158"/>
      <c r="J35" s="158"/>
      <c r="K35" s="158"/>
      <c r="L35" s="158"/>
      <c r="M35" s="158"/>
      <c r="N35" s="157"/>
      <c r="O35" s="157"/>
      <c r="P35" s="157"/>
      <c r="Q35" s="157"/>
      <c r="R35" s="158"/>
      <c r="S35" s="158"/>
      <c r="T35" s="158"/>
      <c r="U35" s="158"/>
      <c r="V35" s="158"/>
      <c r="W35" s="158"/>
      <c r="X35" s="158"/>
      <c r="Y35" s="158"/>
      <c r="Z35" s="147"/>
      <c r="AA35" s="147"/>
      <c r="AB35" s="147"/>
      <c r="AC35" s="147"/>
      <c r="AD35" s="147"/>
      <c r="AE35" s="147"/>
      <c r="AF35" s="147"/>
      <c r="AG35" s="147" t="s">
        <v>143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9" t="s">
        <v>176</v>
      </c>
      <c r="D36" s="160"/>
      <c r="E36" s="161">
        <v>-2.2000000000000002</v>
      </c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143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91" t="s">
        <v>177</v>
      </c>
      <c r="D37" s="162"/>
      <c r="E37" s="163">
        <v>91.212500000000006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143</v>
      </c>
      <c r="AH37" s="147">
        <v>1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3">
        <v>9</v>
      </c>
      <c r="B38" s="174" t="s">
        <v>178</v>
      </c>
      <c r="C38" s="188" t="s">
        <v>179</v>
      </c>
      <c r="D38" s="175" t="s">
        <v>137</v>
      </c>
      <c r="E38" s="176">
        <v>65.650000000000006</v>
      </c>
      <c r="F38" s="177"/>
      <c r="G38" s="178">
        <f>ROUND(E38*F38,2)</f>
        <v>0</v>
      </c>
      <c r="H38" s="159"/>
      <c r="I38" s="158">
        <f>ROUND(E38*H38,2)</f>
        <v>0</v>
      </c>
      <c r="J38" s="159"/>
      <c r="K38" s="158">
        <f>ROUND(E38*J38,2)</f>
        <v>0</v>
      </c>
      <c r="L38" s="158">
        <v>21</v>
      </c>
      <c r="M38" s="158">
        <f>G38*(1+L38/100)</f>
        <v>0</v>
      </c>
      <c r="N38" s="157">
        <v>4.8999999999999998E-3</v>
      </c>
      <c r="O38" s="157">
        <f>ROUND(E38*N38,2)</f>
        <v>0.32</v>
      </c>
      <c r="P38" s="157">
        <v>0</v>
      </c>
      <c r="Q38" s="157">
        <f>ROUND(E38*P38,2)</f>
        <v>0</v>
      </c>
      <c r="R38" s="158"/>
      <c r="S38" s="158" t="s">
        <v>138</v>
      </c>
      <c r="T38" s="158" t="s">
        <v>138</v>
      </c>
      <c r="U38" s="158">
        <v>0.25</v>
      </c>
      <c r="V38" s="158">
        <f>ROUND(E38*U38,2)</f>
        <v>16.41</v>
      </c>
      <c r="W38" s="158"/>
      <c r="X38" s="158" t="s">
        <v>139</v>
      </c>
      <c r="Y38" s="158" t="s">
        <v>140</v>
      </c>
      <c r="Z38" s="147"/>
      <c r="AA38" s="147"/>
      <c r="AB38" s="147"/>
      <c r="AC38" s="147"/>
      <c r="AD38" s="147"/>
      <c r="AE38" s="147"/>
      <c r="AF38" s="147"/>
      <c r="AG38" s="147" t="s">
        <v>141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267" t="s">
        <v>180</v>
      </c>
      <c r="D39" s="268"/>
      <c r="E39" s="268"/>
      <c r="F39" s="268"/>
      <c r="G39" s="26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157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89" t="s">
        <v>181</v>
      </c>
      <c r="D40" s="160"/>
      <c r="E40" s="161">
        <v>32.76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143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9" t="s">
        <v>182</v>
      </c>
      <c r="D41" s="160"/>
      <c r="E41" s="161">
        <v>13.240500000000001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143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9" t="s">
        <v>183</v>
      </c>
      <c r="D42" s="160"/>
      <c r="E42" s="161">
        <v>16.109500000000001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143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91" t="s">
        <v>177</v>
      </c>
      <c r="D43" s="162"/>
      <c r="E43" s="163">
        <v>62.11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143</v>
      </c>
      <c r="AH43" s="147">
        <v>1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9" t="s">
        <v>184</v>
      </c>
      <c r="D44" s="160"/>
      <c r="E44" s="161">
        <v>3.54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143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3">
        <v>10</v>
      </c>
      <c r="B45" s="174" t="s">
        <v>185</v>
      </c>
      <c r="C45" s="188" t="s">
        <v>186</v>
      </c>
      <c r="D45" s="175" t="s">
        <v>137</v>
      </c>
      <c r="E45" s="176">
        <v>156.86250000000001</v>
      </c>
      <c r="F45" s="177"/>
      <c r="G45" s="178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5.7800000000000004E-3</v>
      </c>
      <c r="O45" s="157">
        <f>ROUND(E45*N45,2)</f>
        <v>0.91</v>
      </c>
      <c r="P45" s="157">
        <v>0</v>
      </c>
      <c r="Q45" s="157">
        <f>ROUND(E45*P45,2)</f>
        <v>0</v>
      </c>
      <c r="R45" s="158"/>
      <c r="S45" s="158" t="s">
        <v>138</v>
      </c>
      <c r="T45" s="158" t="s">
        <v>138</v>
      </c>
      <c r="U45" s="158">
        <v>0.1</v>
      </c>
      <c r="V45" s="158">
        <f>ROUND(E45*U45,2)</f>
        <v>15.69</v>
      </c>
      <c r="W45" s="158"/>
      <c r="X45" s="158" t="s">
        <v>139</v>
      </c>
      <c r="Y45" s="158" t="s">
        <v>140</v>
      </c>
      <c r="Z45" s="147"/>
      <c r="AA45" s="147"/>
      <c r="AB45" s="147"/>
      <c r="AC45" s="147"/>
      <c r="AD45" s="147"/>
      <c r="AE45" s="147"/>
      <c r="AF45" s="147"/>
      <c r="AG45" s="147" t="s">
        <v>141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267" t="s">
        <v>180</v>
      </c>
      <c r="D46" s="268"/>
      <c r="E46" s="268"/>
      <c r="F46" s="268"/>
      <c r="G46" s="26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157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189" t="s">
        <v>187</v>
      </c>
      <c r="D47" s="160"/>
      <c r="E47" s="161">
        <v>67.2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143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9" t="s">
        <v>168</v>
      </c>
      <c r="D48" s="160"/>
      <c r="E48" s="161">
        <v>8.64</v>
      </c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143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9" t="s">
        <v>169</v>
      </c>
      <c r="D49" s="160"/>
      <c r="E49" s="161">
        <v>-2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143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9" t="s">
        <v>170</v>
      </c>
      <c r="D50" s="160"/>
      <c r="E50" s="161">
        <v>-3.6</v>
      </c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143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9" t="s">
        <v>171</v>
      </c>
      <c r="D51" s="160"/>
      <c r="E51" s="161">
        <v>-2.34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143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9" t="s">
        <v>172</v>
      </c>
      <c r="D52" s="160"/>
      <c r="E52" s="161">
        <v>-1.17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143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9" t="s">
        <v>188</v>
      </c>
      <c r="D53" s="160"/>
      <c r="E53" s="161">
        <v>29.36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143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9" t="s">
        <v>174</v>
      </c>
      <c r="D54" s="160"/>
      <c r="E54" s="161">
        <v>-0.87749999999999995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143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9" t="s">
        <v>175</v>
      </c>
      <c r="D55" s="160"/>
      <c r="E55" s="161">
        <v>-1.8</v>
      </c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143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9" t="s">
        <v>176</v>
      </c>
      <c r="D56" s="160"/>
      <c r="E56" s="161">
        <v>-2.2000000000000002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143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91" t="s">
        <v>177</v>
      </c>
      <c r="D57" s="162"/>
      <c r="E57" s="163">
        <v>91.212500000000006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143</v>
      </c>
      <c r="AH57" s="147">
        <v>1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9" t="s">
        <v>181</v>
      </c>
      <c r="D58" s="160"/>
      <c r="E58" s="161">
        <v>32.76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143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9" t="s">
        <v>182</v>
      </c>
      <c r="D59" s="160"/>
      <c r="E59" s="161">
        <v>13.240500000000001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58"/>
      <c r="Z59" s="147"/>
      <c r="AA59" s="147"/>
      <c r="AB59" s="147"/>
      <c r="AC59" s="147"/>
      <c r="AD59" s="147"/>
      <c r="AE59" s="147"/>
      <c r="AF59" s="147"/>
      <c r="AG59" s="147" t="s">
        <v>143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189" t="s">
        <v>183</v>
      </c>
      <c r="D60" s="160"/>
      <c r="E60" s="161">
        <v>16.109500000000001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58"/>
      <c r="Z60" s="147"/>
      <c r="AA60" s="147"/>
      <c r="AB60" s="147"/>
      <c r="AC60" s="147"/>
      <c r="AD60" s="147"/>
      <c r="AE60" s="147"/>
      <c r="AF60" s="147"/>
      <c r="AG60" s="147" t="s">
        <v>143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91" t="s">
        <v>177</v>
      </c>
      <c r="D61" s="162"/>
      <c r="E61" s="163">
        <v>62.11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58"/>
      <c r="Z61" s="147"/>
      <c r="AA61" s="147"/>
      <c r="AB61" s="147"/>
      <c r="AC61" s="147"/>
      <c r="AD61" s="147"/>
      <c r="AE61" s="147"/>
      <c r="AF61" s="147"/>
      <c r="AG61" s="147" t="s">
        <v>143</v>
      </c>
      <c r="AH61" s="147">
        <v>1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9" t="s">
        <v>184</v>
      </c>
      <c r="D62" s="160"/>
      <c r="E62" s="161">
        <v>3.54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143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91" t="s">
        <v>177</v>
      </c>
      <c r="D63" s="162"/>
      <c r="E63" s="163">
        <v>3.54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58"/>
      <c r="Z63" s="147"/>
      <c r="AA63" s="147"/>
      <c r="AB63" s="147"/>
      <c r="AC63" s="147"/>
      <c r="AD63" s="147"/>
      <c r="AE63" s="147"/>
      <c r="AF63" s="147"/>
      <c r="AG63" s="147" t="s">
        <v>143</v>
      </c>
      <c r="AH63" s="147">
        <v>1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3">
        <v>11</v>
      </c>
      <c r="B64" s="174" t="s">
        <v>189</v>
      </c>
      <c r="C64" s="188" t="s">
        <v>190</v>
      </c>
      <c r="D64" s="175" t="s">
        <v>137</v>
      </c>
      <c r="E64" s="176">
        <v>8.1</v>
      </c>
      <c r="F64" s="177"/>
      <c r="G64" s="178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4.0000000000000003E-5</v>
      </c>
      <c r="O64" s="157">
        <f>ROUND(E64*N64,2)</f>
        <v>0</v>
      </c>
      <c r="P64" s="157">
        <v>0</v>
      </c>
      <c r="Q64" s="157">
        <f>ROUND(E64*P64,2)</f>
        <v>0</v>
      </c>
      <c r="R64" s="158"/>
      <c r="S64" s="158" t="s">
        <v>138</v>
      </c>
      <c r="T64" s="158" t="s">
        <v>138</v>
      </c>
      <c r="U64" s="158">
        <v>0.08</v>
      </c>
      <c r="V64" s="158">
        <f>ROUND(E64*U64,2)</f>
        <v>0.65</v>
      </c>
      <c r="W64" s="158"/>
      <c r="X64" s="158" t="s">
        <v>139</v>
      </c>
      <c r="Y64" s="158" t="s">
        <v>140</v>
      </c>
      <c r="Z64" s="147"/>
      <c r="AA64" s="147"/>
      <c r="AB64" s="147"/>
      <c r="AC64" s="147"/>
      <c r="AD64" s="147"/>
      <c r="AE64" s="147"/>
      <c r="AF64" s="147"/>
      <c r="AG64" s="147" t="s">
        <v>141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189" t="s">
        <v>191</v>
      </c>
      <c r="D65" s="160"/>
      <c r="E65" s="161">
        <v>2.16</v>
      </c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58"/>
      <c r="Z65" s="147"/>
      <c r="AA65" s="147"/>
      <c r="AB65" s="147"/>
      <c r="AC65" s="147"/>
      <c r="AD65" s="147"/>
      <c r="AE65" s="147"/>
      <c r="AF65" s="147"/>
      <c r="AG65" s="147" t="s">
        <v>143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9" t="s">
        <v>192</v>
      </c>
      <c r="D66" s="160"/>
      <c r="E66" s="161">
        <v>4.32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143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9" t="s">
        <v>193</v>
      </c>
      <c r="D67" s="160"/>
      <c r="E67" s="161">
        <v>1.62</v>
      </c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58"/>
      <c r="Z67" s="147"/>
      <c r="AA67" s="147"/>
      <c r="AB67" s="147"/>
      <c r="AC67" s="147"/>
      <c r="AD67" s="147"/>
      <c r="AE67" s="147"/>
      <c r="AF67" s="147"/>
      <c r="AG67" s="147" t="s">
        <v>143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3">
        <v>12</v>
      </c>
      <c r="B68" s="174" t="s">
        <v>194</v>
      </c>
      <c r="C68" s="188" t="s">
        <v>195</v>
      </c>
      <c r="D68" s="175" t="s">
        <v>137</v>
      </c>
      <c r="E68" s="176">
        <v>3.06</v>
      </c>
      <c r="F68" s="177"/>
      <c r="G68" s="178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21</v>
      </c>
      <c r="M68" s="158">
        <f>G68*(1+L68/100)</f>
        <v>0</v>
      </c>
      <c r="N68" s="157">
        <v>5.3690000000000002E-2</v>
      </c>
      <c r="O68" s="157">
        <f>ROUND(E68*N68,2)</f>
        <v>0.16</v>
      </c>
      <c r="P68" s="157">
        <v>0</v>
      </c>
      <c r="Q68" s="157">
        <f>ROUND(E68*P68,2)</f>
        <v>0</v>
      </c>
      <c r="R68" s="158"/>
      <c r="S68" s="158" t="s">
        <v>138</v>
      </c>
      <c r="T68" s="158" t="s">
        <v>138</v>
      </c>
      <c r="U68" s="158">
        <v>1.17717</v>
      </c>
      <c r="V68" s="158">
        <f>ROUND(E68*U68,2)</f>
        <v>3.6</v>
      </c>
      <c r="W68" s="158"/>
      <c r="X68" s="158" t="s">
        <v>139</v>
      </c>
      <c r="Y68" s="158" t="s">
        <v>140</v>
      </c>
      <c r="Z68" s="147"/>
      <c r="AA68" s="147"/>
      <c r="AB68" s="147"/>
      <c r="AC68" s="147"/>
      <c r="AD68" s="147"/>
      <c r="AE68" s="147"/>
      <c r="AF68" s="147"/>
      <c r="AG68" s="147" t="s">
        <v>141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2" x14ac:dyDescent="0.2">
      <c r="A69" s="154"/>
      <c r="B69" s="155"/>
      <c r="C69" s="189" t="s">
        <v>196</v>
      </c>
      <c r="D69" s="160"/>
      <c r="E69" s="161">
        <v>0.9</v>
      </c>
      <c r="F69" s="158"/>
      <c r="G69" s="158"/>
      <c r="H69" s="158"/>
      <c r="I69" s="158"/>
      <c r="J69" s="158"/>
      <c r="K69" s="158"/>
      <c r="L69" s="158"/>
      <c r="M69" s="158"/>
      <c r="N69" s="157"/>
      <c r="O69" s="157"/>
      <c r="P69" s="157"/>
      <c r="Q69" s="157"/>
      <c r="R69" s="158"/>
      <c r="S69" s="158"/>
      <c r="T69" s="158"/>
      <c r="U69" s="158"/>
      <c r="V69" s="158"/>
      <c r="W69" s="158"/>
      <c r="X69" s="158"/>
      <c r="Y69" s="158"/>
      <c r="Z69" s="147"/>
      <c r="AA69" s="147"/>
      <c r="AB69" s="147"/>
      <c r="AC69" s="147"/>
      <c r="AD69" s="147"/>
      <c r="AE69" s="147"/>
      <c r="AF69" s="147"/>
      <c r="AG69" s="147" t="s">
        <v>143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89" t="s">
        <v>197</v>
      </c>
      <c r="D70" s="160"/>
      <c r="E70" s="161">
        <v>1.2</v>
      </c>
      <c r="F70" s="158"/>
      <c r="G70" s="158"/>
      <c r="H70" s="158"/>
      <c r="I70" s="158"/>
      <c r="J70" s="158"/>
      <c r="K70" s="158"/>
      <c r="L70" s="158"/>
      <c r="M70" s="158"/>
      <c r="N70" s="157"/>
      <c r="O70" s="157"/>
      <c r="P70" s="157"/>
      <c r="Q70" s="157"/>
      <c r="R70" s="158"/>
      <c r="S70" s="158"/>
      <c r="T70" s="158"/>
      <c r="U70" s="158"/>
      <c r="V70" s="158"/>
      <c r="W70" s="158"/>
      <c r="X70" s="158"/>
      <c r="Y70" s="158"/>
      <c r="Z70" s="147"/>
      <c r="AA70" s="147"/>
      <c r="AB70" s="147"/>
      <c r="AC70" s="147"/>
      <c r="AD70" s="147"/>
      <c r="AE70" s="147"/>
      <c r="AF70" s="147"/>
      <c r="AG70" s="147" t="s">
        <v>143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9" t="s">
        <v>198</v>
      </c>
      <c r="D71" s="160"/>
      <c r="E71" s="161">
        <v>0.96</v>
      </c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143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3">
        <v>13</v>
      </c>
      <c r="B72" s="174" t="s">
        <v>199</v>
      </c>
      <c r="C72" s="188" t="s">
        <v>200</v>
      </c>
      <c r="D72" s="175" t="s">
        <v>137</v>
      </c>
      <c r="E72" s="176">
        <v>159.92250000000001</v>
      </c>
      <c r="F72" s="177"/>
      <c r="G72" s="178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8.0000000000000007E-5</v>
      </c>
      <c r="O72" s="157">
        <f>ROUND(E72*N72,2)</f>
        <v>0.01</v>
      </c>
      <c r="P72" s="157">
        <v>0</v>
      </c>
      <c r="Q72" s="157">
        <f>ROUND(E72*P72,2)</f>
        <v>0</v>
      </c>
      <c r="R72" s="158"/>
      <c r="S72" s="158" t="s">
        <v>138</v>
      </c>
      <c r="T72" s="158" t="s">
        <v>138</v>
      </c>
      <c r="U72" s="158">
        <v>0</v>
      </c>
      <c r="V72" s="158">
        <f>ROUND(E72*U72,2)</f>
        <v>0</v>
      </c>
      <c r="W72" s="158"/>
      <c r="X72" s="158" t="s">
        <v>139</v>
      </c>
      <c r="Y72" s="158" t="s">
        <v>140</v>
      </c>
      <c r="Z72" s="147"/>
      <c r="AA72" s="147"/>
      <c r="AB72" s="147"/>
      <c r="AC72" s="147"/>
      <c r="AD72" s="147"/>
      <c r="AE72" s="147"/>
      <c r="AF72" s="147"/>
      <c r="AG72" s="147" t="s">
        <v>141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2" x14ac:dyDescent="0.2">
      <c r="A73" s="154"/>
      <c r="B73" s="155"/>
      <c r="C73" s="189" t="s">
        <v>201</v>
      </c>
      <c r="D73" s="160"/>
      <c r="E73" s="161">
        <v>159.92250000000001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143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73">
        <v>14</v>
      </c>
      <c r="B74" s="174" t="s">
        <v>202</v>
      </c>
      <c r="C74" s="188" t="s">
        <v>203</v>
      </c>
      <c r="D74" s="175" t="s">
        <v>137</v>
      </c>
      <c r="E74" s="176">
        <v>3.54</v>
      </c>
      <c r="F74" s="177"/>
      <c r="G74" s="178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7">
        <v>3.6700000000000001E-3</v>
      </c>
      <c r="O74" s="157">
        <f>ROUND(E74*N74,2)</f>
        <v>0.01</v>
      </c>
      <c r="P74" s="157">
        <v>0</v>
      </c>
      <c r="Q74" s="157">
        <f>ROUND(E74*P74,2)</f>
        <v>0</v>
      </c>
      <c r="R74" s="158"/>
      <c r="S74" s="158" t="s">
        <v>138</v>
      </c>
      <c r="T74" s="158" t="s">
        <v>138</v>
      </c>
      <c r="U74" s="158">
        <v>0.36</v>
      </c>
      <c r="V74" s="158">
        <f>ROUND(E74*U74,2)</f>
        <v>1.27</v>
      </c>
      <c r="W74" s="158"/>
      <c r="X74" s="158" t="s">
        <v>139</v>
      </c>
      <c r="Y74" s="158" t="s">
        <v>140</v>
      </c>
      <c r="Z74" s="147"/>
      <c r="AA74" s="147"/>
      <c r="AB74" s="147"/>
      <c r="AC74" s="147"/>
      <c r="AD74" s="147"/>
      <c r="AE74" s="147"/>
      <c r="AF74" s="147"/>
      <c r="AG74" s="147" t="s">
        <v>141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4"/>
      <c r="B75" s="155"/>
      <c r="C75" s="267" t="s">
        <v>180</v>
      </c>
      <c r="D75" s="268"/>
      <c r="E75" s="268"/>
      <c r="F75" s="268"/>
      <c r="G75" s="26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58"/>
      <c r="Z75" s="147"/>
      <c r="AA75" s="147"/>
      <c r="AB75" s="147"/>
      <c r="AC75" s="147"/>
      <c r="AD75" s="147"/>
      <c r="AE75" s="147"/>
      <c r="AF75" s="147"/>
      <c r="AG75" s="147" t="s">
        <v>157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4"/>
      <c r="B76" s="155"/>
      <c r="C76" s="189" t="s">
        <v>184</v>
      </c>
      <c r="D76" s="160"/>
      <c r="E76" s="161">
        <v>3.54</v>
      </c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58"/>
      <c r="Z76" s="147"/>
      <c r="AA76" s="147"/>
      <c r="AB76" s="147"/>
      <c r="AC76" s="147"/>
      <c r="AD76" s="147"/>
      <c r="AE76" s="147"/>
      <c r="AF76" s="147"/>
      <c r="AG76" s="147" t="s">
        <v>143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x14ac:dyDescent="0.2">
      <c r="A77" s="166" t="s">
        <v>133</v>
      </c>
      <c r="B77" s="167" t="s">
        <v>60</v>
      </c>
      <c r="C77" s="187" t="s">
        <v>61</v>
      </c>
      <c r="D77" s="168"/>
      <c r="E77" s="169"/>
      <c r="F77" s="170"/>
      <c r="G77" s="171">
        <f>SUMIF(AG78:AG88,"&lt;&gt;NOR",G78:G88)</f>
        <v>0</v>
      </c>
      <c r="H77" s="165"/>
      <c r="I77" s="165">
        <f>SUM(I78:I88)</f>
        <v>0</v>
      </c>
      <c r="J77" s="165"/>
      <c r="K77" s="165">
        <f>SUM(K78:K88)</f>
        <v>0</v>
      </c>
      <c r="L77" s="165"/>
      <c r="M77" s="165">
        <f>SUM(M78:M88)</f>
        <v>0</v>
      </c>
      <c r="N77" s="164"/>
      <c r="O77" s="164">
        <f>SUM(O78:O88)</f>
        <v>20.23</v>
      </c>
      <c r="P77" s="164"/>
      <c r="Q77" s="164">
        <f>SUM(Q78:Q88)</f>
        <v>0</v>
      </c>
      <c r="R77" s="165"/>
      <c r="S77" s="165"/>
      <c r="T77" s="165"/>
      <c r="U77" s="165"/>
      <c r="V77" s="165">
        <f>SUM(V78:V88)</f>
        <v>44.51</v>
      </c>
      <c r="W77" s="165"/>
      <c r="X77" s="165"/>
      <c r="Y77" s="165"/>
      <c r="AG77" t="s">
        <v>134</v>
      </c>
    </row>
    <row r="78" spans="1:60" outlineLevel="1" x14ac:dyDescent="0.2">
      <c r="A78" s="173">
        <v>15</v>
      </c>
      <c r="B78" s="174" t="s">
        <v>204</v>
      </c>
      <c r="C78" s="188" t="s">
        <v>205</v>
      </c>
      <c r="D78" s="175" t="s">
        <v>148</v>
      </c>
      <c r="E78" s="176">
        <v>4.0605000000000002</v>
      </c>
      <c r="F78" s="177"/>
      <c r="G78" s="178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2.5249999999999999</v>
      </c>
      <c r="O78" s="157">
        <f>ROUND(E78*N78,2)</f>
        <v>10.25</v>
      </c>
      <c r="P78" s="157">
        <v>0</v>
      </c>
      <c r="Q78" s="157">
        <f>ROUND(E78*P78,2)</f>
        <v>0</v>
      </c>
      <c r="R78" s="158"/>
      <c r="S78" s="158" t="s">
        <v>138</v>
      </c>
      <c r="T78" s="158" t="s">
        <v>138</v>
      </c>
      <c r="U78" s="158">
        <v>3.21</v>
      </c>
      <c r="V78" s="158">
        <f>ROUND(E78*U78,2)</f>
        <v>13.03</v>
      </c>
      <c r="W78" s="158"/>
      <c r="X78" s="158" t="s">
        <v>139</v>
      </c>
      <c r="Y78" s="158" t="s">
        <v>140</v>
      </c>
      <c r="Z78" s="147"/>
      <c r="AA78" s="147"/>
      <c r="AB78" s="147"/>
      <c r="AC78" s="147"/>
      <c r="AD78" s="147"/>
      <c r="AE78" s="147"/>
      <c r="AF78" s="147"/>
      <c r="AG78" s="147" t="s">
        <v>141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4"/>
      <c r="B79" s="155"/>
      <c r="C79" s="267" t="s">
        <v>206</v>
      </c>
      <c r="D79" s="268"/>
      <c r="E79" s="268"/>
      <c r="F79" s="268"/>
      <c r="G79" s="268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157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9" t="s">
        <v>207</v>
      </c>
      <c r="D80" s="160"/>
      <c r="E80" s="161">
        <v>4.0605000000000002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143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3">
        <v>16</v>
      </c>
      <c r="B81" s="174" t="s">
        <v>208</v>
      </c>
      <c r="C81" s="188" t="s">
        <v>209</v>
      </c>
      <c r="D81" s="175" t="s">
        <v>148</v>
      </c>
      <c r="E81" s="176">
        <v>0.25</v>
      </c>
      <c r="F81" s="177"/>
      <c r="G81" s="178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7">
        <v>2.5</v>
      </c>
      <c r="O81" s="157">
        <f>ROUND(E81*N81,2)</f>
        <v>0.63</v>
      </c>
      <c r="P81" s="157">
        <v>0</v>
      </c>
      <c r="Q81" s="157">
        <f>ROUND(E81*P81,2)</f>
        <v>0</v>
      </c>
      <c r="R81" s="158"/>
      <c r="S81" s="158" t="s">
        <v>138</v>
      </c>
      <c r="T81" s="158" t="s">
        <v>138</v>
      </c>
      <c r="U81" s="158">
        <v>4.4000000000000004</v>
      </c>
      <c r="V81" s="158">
        <f>ROUND(E81*U81,2)</f>
        <v>1.1000000000000001</v>
      </c>
      <c r="W81" s="158"/>
      <c r="X81" s="158" t="s">
        <v>139</v>
      </c>
      <c r="Y81" s="158" t="s">
        <v>140</v>
      </c>
      <c r="Z81" s="147"/>
      <c r="AA81" s="147"/>
      <c r="AB81" s="147"/>
      <c r="AC81" s="147"/>
      <c r="AD81" s="147"/>
      <c r="AE81" s="147"/>
      <c r="AF81" s="147"/>
      <c r="AG81" s="147" t="s">
        <v>141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4"/>
      <c r="B82" s="155"/>
      <c r="C82" s="189" t="s">
        <v>210</v>
      </c>
      <c r="D82" s="160"/>
      <c r="E82" s="161">
        <v>0.25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7"/>
      <c r="AA82" s="147"/>
      <c r="AB82" s="147"/>
      <c r="AC82" s="147"/>
      <c r="AD82" s="147"/>
      <c r="AE82" s="147"/>
      <c r="AF82" s="147"/>
      <c r="AG82" s="147" t="s">
        <v>143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2.5" outlineLevel="1" x14ac:dyDescent="0.2">
      <c r="A83" s="173">
        <v>17</v>
      </c>
      <c r="B83" s="174" t="s">
        <v>211</v>
      </c>
      <c r="C83" s="188" t="s">
        <v>212</v>
      </c>
      <c r="D83" s="175" t="s">
        <v>213</v>
      </c>
      <c r="E83" s="176">
        <v>0.13750000000000001</v>
      </c>
      <c r="F83" s="177"/>
      <c r="G83" s="178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7">
        <v>1.0662499999999999</v>
      </c>
      <c r="O83" s="157">
        <f>ROUND(E83*N83,2)</f>
        <v>0.15</v>
      </c>
      <c r="P83" s="157">
        <v>0</v>
      </c>
      <c r="Q83" s="157">
        <f>ROUND(E83*P83,2)</f>
        <v>0</v>
      </c>
      <c r="R83" s="158"/>
      <c r="S83" s="158" t="s">
        <v>138</v>
      </c>
      <c r="T83" s="158" t="s">
        <v>138</v>
      </c>
      <c r="U83" s="158">
        <v>15.231</v>
      </c>
      <c r="V83" s="158">
        <f>ROUND(E83*U83,2)</f>
        <v>2.09</v>
      </c>
      <c r="W83" s="158"/>
      <c r="X83" s="158" t="s">
        <v>139</v>
      </c>
      <c r="Y83" s="158" t="s">
        <v>140</v>
      </c>
      <c r="Z83" s="147"/>
      <c r="AA83" s="147"/>
      <c r="AB83" s="147"/>
      <c r="AC83" s="147"/>
      <c r="AD83" s="147"/>
      <c r="AE83" s="147"/>
      <c r="AF83" s="147"/>
      <c r="AG83" s="147" t="s">
        <v>141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">
      <c r="A84" s="154"/>
      <c r="B84" s="155"/>
      <c r="C84" s="189" t="s">
        <v>214</v>
      </c>
      <c r="D84" s="160"/>
      <c r="E84" s="161">
        <v>0.13750000000000001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143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3">
        <v>18</v>
      </c>
      <c r="B85" s="174" t="s">
        <v>215</v>
      </c>
      <c r="C85" s="188" t="s">
        <v>216</v>
      </c>
      <c r="D85" s="175" t="s">
        <v>148</v>
      </c>
      <c r="E85" s="176">
        <v>4.5</v>
      </c>
      <c r="F85" s="177"/>
      <c r="G85" s="178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7">
        <v>1.837</v>
      </c>
      <c r="O85" s="157">
        <f>ROUND(E85*N85,2)</f>
        <v>8.27</v>
      </c>
      <c r="P85" s="157">
        <v>0</v>
      </c>
      <c r="Q85" s="157">
        <f>ROUND(E85*P85,2)</f>
        <v>0</v>
      </c>
      <c r="R85" s="158"/>
      <c r="S85" s="158" t="s">
        <v>138</v>
      </c>
      <c r="T85" s="158" t="s">
        <v>138</v>
      </c>
      <c r="U85" s="158">
        <v>1.8360000000000001</v>
      </c>
      <c r="V85" s="158">
        <f>ROUND(E85*U85,2)</f>
        <v>8.26</v>
      </c>
      <c r="W85" s="158"/>
      <c r="X85" s="158" t="s">
        <v>139</v>
      </c>
      <c r="Y85" s="158" t="s">
        <v>140</v>
      </c>
      <c r="Z85" s="147"/>
      <c r="AA85" s="147"/>
      <c r="AB85" s="147"/>
      <c r="AC85" s="147"/>
      <c r="AD85" s="147"/>
      <c r="AE85" s="147"/>
      <c r="AF85" s="147"/>
      <c r="AG85" s="147" t="s">
        <v>141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9" t="s">
        <v>217</v>
      </c>
      <c r="D86" s="160"/>
      <c r="E86" s="161">
        <v>4.5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58"/>
      <c r="Z86" s="147"/>
      <c r="AA86" s="147"/>
      <c r="AB86" s="147"/>
      <c r="AC86" s="147"/>
      <c r="AD86" s="147"/>
      <c r="AE86" s="147"/>
      <c r="AF86" s="147"/>
      <c r="AG86" s="147" t="s">
        <v>143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3">
        <v>19</v>
      </c>
      <c r="B87" s="174" t="s">
        <v>218</v>
      </c>
      <c r="C87" s="188" t="s">
        <v>219</v>
      </c>
      <c r="D87" s="175" t="s">
        <v>137</v>
      </c>
      <c r="E87" s="176">
        <v>54.14</v>
      </c>
      <c r="F87" s="177"/>
      <c r="G87" s="178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7">
        <v>1.7149999999999999E-2</v>
      </c>
      <c r="O87" s="157">
        <f>ROUND(E87*N87,2)</f>
        <v>0.93</v>
      </c>
      <c r="P87" s="157">
        <v>0</v>
      </c>
      <c r="Q87" s="157">
        <f>ROUND(E87*P87,2)</f>
        <v>0</v>
      </c>
      <c r="R87" s="158"/>
      <c r="S87" s="158" t="s">
        <v>138</v>
      </c>
      <c r="T87" s="158" t="s">
        <v>138</v>
      </c>
      <c r="U87" s="158">
        <v>0.37</v>
      </c>
      <c r="V87" s="158">
        <f>ROUND(E87*U87,2)</f>
        <v>20.03</v>
      </c>
      <c r="W87" s="158"/>
      <c r="X87" s="158" t="s">
        <v>139</v>
      </c>
      <c r="Y87" s="158" t="s">
        <v>140</v>
      </c>
      <c r="Z87" s="147"/>
      <c r="AA87" s="147"/>
      <c r="AB87" s="147"/>
      <c r="AC87" s="147"/>
      <c r="AD87" s="147"/>
      <c r="AE87" s="147"/>
      <c r="AF87" s="147"/>
      <c r="AG87" s="147" t="s">
        <v>141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189" t="s">
        <v>220</v>
      </c>
      <c r="D88" s="160"/>
      <c r="E88" s="161">
        <v>54.14</v>
      </c>
      <c r="F88" s="158"/>
      <c r="G88" s="158"/>
      <c r="H88" s="158"/>
      <c r="I88" s="158"/>
      <c r="J88" s="158"/>
      <c r="K88" s="158"/>
      <c r="L88" s="158"/>
      <c r="M88" s="158"/>
      <c r="N88" s="157"/>
      <c r="O88" s="157"/>
      <c r="P88" s="157"/>
      <c r="Q88" s="157"/>
      <c r="R88" s="158"/>
      <c r="S88" s="158"/>
      <c r="T88" s="158"/>
      <c r="U88" s="158"/>
      <c r="V88" s="158"/>
      <c r="W88" s="158"/>
      <c r="X88" s="158"/>
      <c r="Y88" s="158"/>
      <c r="Z88" s="147"/>
      <c r="AA88" s="147"/>
      <c r="AB88" s="147"/>
      <c r="AC88" s="147"/>
      <c r="AD88" s="147"/>
      <c r="AE88" s="147"/>
      <c r="AF88" s="147"/>
      <c r="AG88" s="147" t="s">
        <v>143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x14ac:dyDescent="0.2">
      <c r="A89" s="166" t="s">
        <v>133</v>
      </c>
      <c r="B89" s="167" t="s">
        <v>62</v>
      </c>
      <c r="C89" s="187" t="s">
        <v>63</v>
      </c>
      <c r="D89" s="168"/>
      <c r="E89" s="169"/>
      <c r="F89" s="170"/>
      <c r="G89" s="171">
        <f>SUMIF(AG90:AG95,"&lt;&gt;NOR",G90:G95)</f>
        <v>0</v>
      </c>
      <c r="H89" s="165"/>
      <c r="I89" s="165">
        <f>SUM(I90:I95)</f>
        <v>0</v>
      </c>
      <c r="J89" s="165"/>
      <c r="K89" s="165">
        <f>SUM(K90:K95)</f>
        <v>0</v>
      </c>
      <c r="L89" s="165"/>
      <c r="M89" s="165">
        <f>SUM(M90:M95)</f>
        <v>0</v>
      </c>
      <c r="N89" s="164"/>
      <c r="O89" s="164">
        <f>SUM(O90:O95)</f>
        <v>0.09</v>
      </c>
      <c r="P89" s="164"/>
      <c r="Q89" s="164">
        <f>SUM(Q90:Q95)</f>
        <v>0</v>
      </c>
      <c r="R89" s="165"/>
      <c r="S89" s="165"/>
      <c r="T89" s="165"/>
      <c r="U89" s="165"/>
      <c r="V89" s="165">
        <f>SUM(V90:V95)</f>
        <v>5.58</v>
      </c>
      <c r="W89" s="165"/>
      <c r="X89" s="165"/>
      <c r="Y89" s="165"/>
      <c r="AG89" t="s">
        <v>134</v>
      </c>
    </row>
    <row r="90" spans="1:60" ht="22.5" outlineLevel="1" x14ac:dyDescent="0.2">
      <c r="A90" s="173">
        <v>20</v>
      </c>
      <c r="B90" s="174" t="s">
        <v>221</v>
      </c>
      <c r="C90" s="188" t="s">
        <v>222</v>
      </c>
      <c r="D90" s="175" t="s">
        <v>223</v>
      </c>
      <c r="E90" s="176">
        <v>1</v>
      </c>
      <c r="F90" s="177"/>
      <c r="G90" s="178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57">
        <v>2.9770000000000001E-2</v>
      </c>
      <c r="O90" s="157">
        <f>ROUND(E90*N90,2)</f>
        <v>0.03</v>
      </c>
      <c r="P90" s="157">
        <v>0</v>
      </c>
      <c r="Q90" s="157">
        <f>ROUND(E90*P90,2)</f>
        <v>0</v>
      </c>
      <c r="R90" s="158"/>
      <c r="S90" s="158" t="s">
        <v>138</v>
      </c>
      <c r="T90" s="158" t="s">
        <v>138</v>
      </c>
      <c r="U90" s="158">
        <v>1.86</v>
      </c>
      <c r="V90" s="158">
        <f>ROUND(E90*U90,2)</f>
        <v>1.86</v>
      </c>
      <c r="W90" s="158"/>
      <c r="X90" s="158" t="s">
        <v>139</v>
      </c>
      <c r="Y90" s="158" t="s">
        <v>140</v>
      </c>
      <c r="Z90" s="147"/>
      <c r="AA90" s="147"/>
      <c r="AB90" s="147"/>
      <c r="AC90" s="147"/>
      <c r="AD90" s="147"/>
      <c r="AE90" s="147"/>
      <c r="AF90" s="147"/>
      <c r="AG90" s="147" t="s">
        <v>141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89" t="s">
        <v>224</v>
      </c>
      <c r="D91" s="160"/>
      <c r="E91" s="161">
        <v>1</v>
      </c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143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outlineLevel="1" x14ac:dyDescent="0.2">
      <c r="A92" s="173">
        <v>21</v>
      </c>
      <c r="B92" s="174" t="s">
        <v>225</v>
      </c>
      <c r="C92" s="188" t="s">
        <v>226</v>
      </c>
      <c r="D92" s="175" t="s">
        <v>223</v>
      </c>
      <c r="E92" s="176">
        <v>1</v>
      </c>
      <c r="F92" s="177"/>
      <c r="G92" s="178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57">
        <v>3.107E-2</v>
      </c>
      <c r="O92" s="157">
        <f>ROUND(E92*N92,2)</f>
        <v>0.03</v>
      </c>
      <c r="P92" s="157">
        <v>0</v>
      </c>
      <c r="Q92" s="157">
        <f>ROUND(E92*P92,2)</f>
        <v>0</v>
      </c>
      <c r="R92" s="158"/>
      <c r="S92" s="158" t="s">
        <v>138</v>
      </c>
      <c r="T92" s="158" t="s">
        <v>138</v>
      </c>
      <c r="U92" s="158">
        <v>1.86</v>
      </c>
      <c r="V92" s="158">
        <f>ROUND(E92*U92,2)</f>
        <v>1.86</v>
      </c>
      <c r="W92" s="158"/>
      <c r="X92" s="158" t="s">
        <v>139</v>
      </c>
      <c r="Y92" s="158" t="s">
        <v>140</v>
      </c>
      <c r="Z92" s="147"/>
      <c r="AA92" s="147"/>
      <c r="AB92" s="147"/>
      <c r="AC92" s="147"/>
      <c r="AD92" s="147"/>
      <c r="AE92" s="147"/>
      <c r="AF92" s="147"/>
      <c r="AG92" s="147" t="s">
        <v>141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2" x14ac:dyDescent="0.2">
      <c r="A93" s="154"/>
      <c r="B93" s="155"/>
      <c r="C93" s="189" t="s">
        <v>224</v>
      </c>
      <c r="D93" s="160"/>
      <c r="E93" s="161">
        <v>1</v>
      </c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143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outlineLevel="1" x14ac:dyDescent="0.2">
      <c r="A94" s="173">
        <v>22</v>
      </c>
      <c r="B94" s="174" t="s">
        <v>227</v>
      </c>
      <c r="C94" s="188" t="s">
        <v>228</v>
      </c>
      <c r="D94" s="175" t="s">
        <v>223</v>
      </c>
      <c r="E94" s="176">
        <v>1</v>
      </c>
      <c r="F94" s="177"/>
      <c r="G94" s="178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3.2169999999999997E-2</v>
      </c>
      <c r="O94" s="157">
        <f>ROUND(E94*N94,2)</f>
        <v>0.03</v>
      </c>
      <c r="P94" s="157">
        <v>0</v>
      </c>
      <c r="Q94" s="157">
        <f>ROUND(E94*P94,2)</f>
        <v>0</v>
      </c>
      <c r="R94" s="158"/>
      <c r="S94" s="158" t="s">
        <v>138</v>
      </c>
      <c r="T94" s="158" t="s">
        <v>138</v>
      </c>
      <c r="U94" s="158">
        <v>1.86</v>
      </c>
      <c r="V94" s="158">
        <f>ROUND(E94*U94,2)</f>
        <v>1.86</v>
      </c>
      <c r="W94" s="158"/>
      <c r="X94" s="158" t="s">
        <v>139</v>
      </c>
      <c r="Y94" s="158" t="s">
        <v>140</v>
      </c>
      <c r="Z94" s="147"/>
      <c r="AA94" s="147"/>
      <c r="AB94" s="147"/>
      <c r="AC94" s="147"/>
      <c r="AD94" s="147"/>
      <c r="AE94" s="147"/>
      <c r="AF94" s="147"/>
      <c r="AG94" s="147" t="s">
        <v>141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89" t="s">
        <v>224</v>
      </c>
      <c r="D95" s="160"/>
      <c r="E95" s="161">
        <v>1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143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x14ac:dyDescent="0.2">
      <c r="A96" s="166" t="s">
        <v>133</v>
      </c>
      <c r="B96" s="167" t="s">
        <v>64</v>
      </c>
      <c r="C96" s="187" t="s">
        <v>65</v>
      </c>
      <c r="D96" s="168"/>
      <c r="E96" s="169"/>
      <c r="F96" s="170"/>
      <c r="G96" s="171">
        <f>SUMIF(AG97:AG97,"&lt;&gt;NOR",G97:G97)</f>
        <v>0</v>
      </c>
      <c r="H96" s="165"/>
      <c r="I96" s="165">
        <f>SUM(I97:I97)</f>
        <v>0</v>
      </c>
      <c r="J96" s="165"/>
      <c r="K96" s="165">
        <f>SUM(K97:K97)</f>
        <v>0</v>
      </c>
      <c r="L96" s="165"/>
      <c r="M96" s="165">
        <f>SUM(M97:M97)</f>
        <v>0</v>
      </c>
      <c r="N96" s="164"/>
      <c r="O96" s="164">
        <f>SUM(O97:O97)</f>
        <v>7.0000000000000007E-2</v>
      </c>
      <c r="P96" s="164"/>
      <c r="Q96" s="164">
        <f>SUM(Q97:Q97)</f>
        <v>0</v>
      </c>
      <c r="R96" s="165"/>
      <c r="S96" s="165"/>
      <c r="T96" s="165"/>
      <c r="U96" s="165"/>
      <c r="V96" s="165">
        <f>SUM(V97:V97)</f>
        <v>10.8</v>
      </c>
      <c r="W96" s="165"/>
      <c r="X96" s="165"/>
      <c r="Y96" s="165"/>
      <c r="AG96" t="s">
        <v>134</v>
      </c>
    </row>
    <row r="97" spans="1:60" outlineLevel="1" x14ac:dyDescent="0.2">
      <c r="A97" s="179">
        <v>23</v>
      </c>
      <c r="B97" s="180" t="s">
        <v>229</v>
      </c>
      <c r="C97" s="190" t="s">
        <v>230</v>
      </c>
      <c r="D97" s="181" t="s">
        <v>137</v>
      </c>
      <c r="E97" s="182">
        <v>60</v>
      </c>
      <c r="F97" s="183"/>
      <c r="G97" s="184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21</v>
      </c>
      <c r="M97" s="158">
        <f>G97*(1+L97/100)</f>
        <v>0</v>
      </c>
      <c r="N97" s="157">
        <v>1.2099999999999999E-3</v>
      </c>
      <c r="O97" s="157">
        <f>ROUND(E97*N97,2)</f>
        <v>7.0000000000000007E-2</v>
      </c>
      <c r="P97" s="157">
        <v>0</v>
      </c>
      <c r="Q97" s="157">
        <f>ROUND(E97*P97,2)</f>
        <v>0</v>
      </c>
      <c r="R97" s="158"/>
      <c r="S97" s="158" t="s">
        <v>138</v>
      </c>
      <c r="T97" s="158" t="s">
        <v>138</v>
      </c>
      <c r="U97" s="158">
        <v>0.18</v>
      </c>
      <c r="V97" s="158">
        <f>ROUND(E97*U97,2)</f>
        <v>10.8</v>
      </c>
      <c r="W97" s="158"/>
      <c r="X97" s="158" t="s">
        <v>139</v>
      </c>
      <c r="Y97" s="158" t="s">
        <v>140</v>
      </c>
      <c r="Z97" s="147"/>
      <c r="AA97" s="147"/>
      <c r="AB97" s="147"/>
      <c r="AC97" s="147"/>
      <c r="AD97" s="147"/>
      <c r="AE97" s="147"/>
      <c r="AF97" s="147"/>
      <c r="AG97" s="147" t="s">
        <v>141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5.5" x14ac:dyDescent="0.2">
      <c r="A98" s="166" t="s">
        <v>133</v>
      </c>
      <c r="B98" s="167" t="s">
        <v>66</v>
      </c>
      <c r="C98" s="187" t="s">
        <v>67</v>
      </c>
      <c r="D98" s="168"/>
      <c r="E98" s="169"/>
      <c r="F98" s="170"/>
      <c r="G98" s="171">
        <f>SUMIF(AG99:AG99,"&lt;&gt;NOR",G99:G99)</f>
        <v>0</v>
      </c>
      <c r="H98" s="165"/>
      <c r="I98" s="165">
        <f>SUM(I99:I99)</f>
        <v>0</v>
      </c>
      <c r="J98" s="165"/>
      <c r="K98" s="165">
        <f>SUM(K99:K99)</f>
        <v>0</v>
      </c>
      <c r="L98" s="165"/>
      <c r="M98" s="165">
        <f>SUM(M99:M99)</f>
        <v>0</v>
      </c>
      <c r="N98" s="164"/>
      <c r="O98" s="164">
        <f>SUM(O99:O99)</f>
        <v>0</v>
      </c>
      <c r="P98" s="164"/>
      <c r="Q98" s="164">
        <f>SUM(Q99:Q99)</f>
        <v>0</v>
      </c>
      <c r="R98" s="165"/>
      <c r="S98" s="165"/>
      <c r="T98" s="165"/>
      <c r="U98" s="165"/>
      <c r="V98" s="165">
        <f>SUM(V99:V99)</f>
        <v>18.600000000000001</v>
      </c>
      <c r="W98" s="165"/>
      <c r="X98" s="165"/>
      <c r="Y98" s="165"/>
      <c r="AG98" t="s">
        <v>134</v>
      </c>
    </row>
    <row r="99" spans="1:60" outlineLevel="1" x14ac:dyDescent="0.2">
      <c r="A99" s="179">
        <v>24</v>
      </c>
      <c r="B99" s="180" t="s">
        <v>231</v>
      </c>
      <c r="C99" s="190" t="s">
        <v>232</v>
      </c>
      <c r="D99" s="181" t="s">
        <v>137</v>
      </c>
      <c r="E99" s="182">
        <v>60</v>
      </c>
      <c r="F99" s="183"/>
      <c r="G99" s="184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7">
        <v>4.0000000000000003E-5</v>
      </c>
      <c r="O99" s="157">
        <f>ROUND(E99*N99,2)</f>
        <v>0</v>
      </c>
      <c r="P99" s="157">
        <v>0</v>
      </c>
      <c r="Q99" s="157">
        <f>ROUND(E99*P99,2)</f>
        <v>0</v>
      </c>
      <c r="R99" s="158"/>
      <c r="S99" s="158" t="s">
        <v>138</v>
      </c>
      <c r="T99" s="158" t="s">
        <v>138</v>
      </c>
      <c r="U99" s="158">
        <v>0.31</v>
      </c>
      <c r="V99" s="158">
        <f>ROUND(E99*U99,2)</f>
        <v>18.600000000000001</v>
      </c>
      <c r="W99" s="158"/>
      <c r="X99" s="158" t="s">
        <v>139</v>
      </c>
      <c r="Y99" s="158" t="s">
        <v>140</v>
      </c>
      <c r="Z99" s="147"/>
      <c r="AA99" s="147"/>
      <c r="AB99" s="147"/>
      <c r="AC99" s="147"/>
      <c r="AD99" s="147"/>
      <c r="AE99" s="147"/>
      <c r="AF99" s="147"/>
      <c r="AG99" s="147" t="s">
        <v>141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x14ac:dyDescent="0.2">
      <c r="A100" s="166" t="s">
        <v>133</v>
      </c>
      <c r="B100" s="167" t="s">
        <v>68</v>
      </c>
      <c r="C100" s="187" t="s">
        <v>69</v>
      </c>
      <c r="D100" s="168"/>
      <c r="E100" s="169"/>
      <c r="F100" s="170"/>
      <c r="G100" s="171">
        <f>SUMIF(AG101:AG136,"&lt;&gt;NOR",G101:G136)</f>
        <v>0</v>
      </c>
      <c r="H100" s="165"/>
      <c r="I100" s="165">
        <f>SUM(I101:I136)</f>
        <v>0</v>
      </c>
      <c r="J100" s="165"/>
      <c r="K100" s="165">
        <f>SUM(K101:K136)</f>
        <v>0</v>
      </c>
      <c r="L100" s="165"/>
      <c r="M100" s="165">
        <f>SUM(M101:M136)</f>
        <v>0</v>
      </c>
      <c r="N100" s="164"/>
      <c r="O100" s="164">
        <f>SUM(O101:O136)</f>
        <v>0.01</v>
      </c>
      <c r="P100" s="164"/>
      <c r="Q100" s="164">
        <f>SUM(Q101:Q136)</f>
        <v>25.29</v>
      </c>
      <c r="R100" s="165"/>
      <c r="S100" s="165"/>
      <c r="T100" s="165"/>
      <c r="U100" s="165"/>
      <c r="V100" s="165">
        <f>SUM(V101:V136)</f>
        <v>98.550000000000026</v>
      </c>
      <c r="W100" s="165"/>
      <c r="X100" s="165"/>
      <c r="Y100" s="165"/>
      <c r="AG100" t="s">
        <v>134</v>
      </c>
    </row>
    <row r="101" spans="1:60" outlineLevel="1" x14ac:dyDescent="0.2">
      <c r="A101" s="173">
        <v>25</v>
      </c>
      <c r="B101" s="174" t="s">
        <v>233</v>
      </c>
      <c r="C101" s="188" t="s">
        <v>234</v>
      </c>
      <c r="D101" s="175" t="s">
        <v>155</v>
      </c>
      <c r="E101" s="176">
        <v>12</v>
      </c>
      <c r="F101" s="177"/>
      <c r="G101" s="178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21</v>
      </c>
      <c r="M101" s="158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8"/>
      <c r="S101" s="158" t="s">
        <v>138</v>
      </c>
      <c r="T101" s="158" t="s">
        <v>138</v>
      </c>
      <c r="U101" s="158">
        <v>7.0000000000000007E-2</v>
      </c>
      <c r="V101" s="158">
        <f>ROUND(E101*U101,2)</f>
        <v>0.84</v>
      </c>
      <c r="W101" s="158"/>
      <c r="X101" s="158" t="s">
        <v>139</v>
      </c>
      <c r="Y101" s="158" t="s">
        <v>140</v>
      </c>
      <c r="Z101" s="147"/>
      <c r="AA101" s="147"/>
      <c r="AB101" s="147"/>
      <c r="AC101" s="147"/>
      <c r="AD101" s="147"/>
      <c r="AE101" s="147"/>
      <c r="AF101" s="147"/>
      <c r="AG101" s="147" t="s">
        <v>141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2" x14ac:dyDescent="0.2">
      <c r="A102" s="154"/>
      <c r="B102" s="155"/>
      <c r="C102" s="189" t="s">
        <v>142</v>
      </c>
      <c r="D102" s="160"/>
      <c r="E102" s="161">
        <v>12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143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73">
        <v>26</v>
      </c>
      <c r="B103" s="174" t="s">
        <v>235</v>
      </c>
      <c r="C103" s="188" t="s">
        <v>236</v>
      </c>
      <c r="D103" s="175" t="s">
        <v>137</v>
      </c>
      <c r="E103" s="176">
        <v>4.7787499999999996</v>
      </c>
      <c r="F103" s="177"/>
      <c r="G103" s="178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21</v>
      </c>
      <c r="M103" s="158">
        <f>G103*(1+L103/100)</f>
        <v>0</v>
      </c>
      <c r="N103" s="157">
        <v>6.7000000000000002E-4</v>
      </c>
      <c r="O103" s="157">
        <f>ROUND(E103*N103,2)</f>
        <v>0</v>
      </c>
      <c r="P103" s="157">
        <v>0.31900000000000001</v>
      </c>
      <c r="Q103" s="157">
        <f>ROUND(E103*P103,2)</f>
        <v>1.52</v>
      </c>
      <c r="R103" s="158"/>
      <c r="S103" s="158" t="s">
        <v>138</v>
      </c>
      <c r="T103" s="158" t="s">
        <v>138</v>
      </c>
      <c r="U103" s="158">
        <v>0.32</v>
      </c>
      <c r="V103" s="158">
        <f>ROUND(E103*U103,2)</f>
        <v>1.53</v>
      </c>
      <c r="W103" s="158"/>
      <c r="X103" s="158" t="s">
        <v>139</v>
      </c>
      <c r="Y103" s="158" t="s">
        <v>140</v>
      </c>
      <c r="Z103" s="147"/>
      <c r="AA103" s="147"/>
      <c r="AB103" s="147"/>
      <c r="AC103" s="147"/>
      <c r="AD103" s="147"/>
      <c r="AE103" s="147"/>
      <c r="AF103" s="147"/>
      <c r="AG103" s="147" t="s">
        <v>141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2" x14ac:dyDescent="0.2">
      <c r="A104" s="154"/>
      <c r="B104" s="155"/>
      <c r="C104" s="189" t="s">
        <v>237</v>
      </c>
      <c r="D104" s="160"/>
      <c r="E104" s="161">
        <v>2.25</v>
      </c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143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9" t="s">
        <v>238</v>
      </c>
      <c r="D105" s="160"/>
      <c r="E105" s="161">
        <v>2.5287500000000001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143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73">
        <v>27</v>
      </c>
      <c r="B106" s="174" t="s">
        <v>239</v>
      </c>
      <c r="C106" s="188" t="s">
        <v>240</v>
      </c>
      <c r="D106" s="175" t="s">
        <v>148</v>
      </c>
      <c r="E106" s="176">
        <v>0.45624999999999999</v>
      </c>
      <c r="F106" s="177"/>
      <c r="G106" s="178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21</v>
      </c>
      <c r="M106" s="158">
        <f>G106*(1+L106/100)</f>
        <v>0</v>
      </c>
      <c r="N106" s="157">
        <v>0</v>
      </c>
      <c r="O106" s="157">
        <f>ROUND(E106*N106,2)</f>
        <v>0</v>
      </c>
      <c r="P106" s="157">
        <v>2.2000000000000002</v>
      </c>
      <c r="Q106" s="157">
        <f>ROUND(E106*P106,2)</f>
        <v>1</v>
      </c>
      <c r="R106" s="158"/>
      <c r="S106" s="158" t="s">
        <v>138</v>
      </c>
      <c r="T106" s="158" t="s">
        <v>138</v>
      </c>
      <c r="U106" s="158">
        <v>11.32</v>
      </c>
      <c r="V106" s="158">
        <f>ROUND(E106*U106,2)</f>
        <v>5.16</v>
      </c>
      <c r="W106" s="158"/>
      <c r="X106" s="158" t="s">
        <v>139</v>
      </c>
      <c r="Y106" s="158" t="s">
        <v>140</v>
      </c>
      <c r="Z106" s="147"/>
      <c r="AA106" s="147"/>
      <c r="AB106" s="147"/>
      <c r="AC106" s="147"/>
      <c r="AD106" s="147"/>
      <c r="AE106" s="147"/>
      <c r="AF106" s="147"/>
      <c r="AG106" s="147" t="s">
        <v>141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">
      <c r="A107" s="154"/>
      <c r="B107" s="155"/>
      <c r="C107" s="189" t="s">
        <v>241</v>
      </c>
      <c r="D107" s="160"/>
      <c r="E107" s="161">
        <v>0.20624999999999999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143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9" t="s">
        <v>242</v>
      </c>
      <c r="D108" s="160"/>
      <c r="E108" s="161">
        <v>0.25</v>
      </c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143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22.5" outlineLevel="1" x14ac:dyDescent="0.2">
      <c r="A109" s="173">
        <v>28</v>
      </c>
      <c r="B109" s="174" t="s">
        <v>243</v>
      </c>
      <c r="C109" s="188" t="s">
        <v>244</v>
      </c>
      <c r="D109" s="175" t="s">
        <v>148</v>
      </c>
      <c r="E109" s="176">
        <v>3.8355000000000001</v>
      </c>
      <c r="F109" s="177"/>
      <c r="G109" s="178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7">
        <v>0</v>
      </c>
      <c r="O109" s="157">
        <f>ROUND(E109*N109,2)</f>
        <v>0</v>
      </c>
      <c r="P109" s="157">
        <v>2.2000000000000002</v>
      </c>
      <c r="Q109" s="157">
        <f>ROUND(E109*P109,2)</f>
        <v>8.44</v>
      </c>
      <c r="R109" s="158"/>
      <c r="S109" s="158" t="s">
        <v>138</v>
      </c>
      <c r="T109" s="158" t="s">
        <v>138</v>
      </c>
      <c r="U109" s="158">
        <v>11.05</v>
      </c>
      <c r="V109" s="158">
        <f>ROUND(E109*U109,2)</f>
        <v>42.38</v>
      </c>
      <c r="W109" s="158"/>
      <c r="X109" s="158" t="s">
        <v>139</v>
      </c>
      <c r="Y109" s="158" t="s">
        <v>140</v>
      </c>
      <c r="Z109" s="147"/>
      <c r="AA109" s="147"/>
      <c r="AB109" s="147"/>
      <c r="AC109" s="147"/>
      <c r="AD109" s="147"/>
      <c r="AE109" s="147"/>
      <c r="AF109" s="147"/>
      <c r="AG109" s="147" t="s">
        <v>141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 x14ac:dyDescent="0.2">
      <c r="A110" s="154"/>
      <c r="B110" s="155"/>
      <c r="C110" s="189" t="s">
        <v>245</v>
      </c>
      <c r="D110" s="160"/>
      <c r="E110" s="161">
        <v>0.47025</v>
      </c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143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9" t="s">
        <v>246</v>
      </c>
      <c r="D111" s="160"/>
      <c r="E111" s="161">
        <v>2.73</v>
      </c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143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9" t="s">
        <v>247</v>
      </c>
      <c r="D112" s="160"/>
      <c r="E112" s="161">
        <v>0.63524999999999998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143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73">
        <v>29</v>
      </c>
      <c r="B113" s="174" t="s">
        <v>248</v>
      </c>
      <c r="C113" s="188" t="s">
        <v>249</v>
      </c>
      <c r="D113" s="175" t="s">
        <v>148</v>
      </c>
      <c r="E113" s="176">
        <v>0.25</v>
      </c>
      <c r="F113" s="177"/>
      <c r="G113" s="178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21</v>
      </c>
      <c r="M113" s="158">
        <f>G113*(1+L113/100)</f>
        <v>0</v>
      </c>
      <c r="N113" s="157">
        <v>0</v>
      </c>
      <c r="O113" s="157">
        <f>ROUND(E113*N113,2)</f>
        <v>0</v>
      </c>
      <c r="P113" s="157">
        <v>0</v>
      </c>
      <c r="Q113" s="157">
        <f>ROUND(E113*P113,2)</f>
        <v>0</v>
      </c>
      <c r="R113" s="158"/>
      <c r="S113" s="158" t="s">
        <v>138</v>
      </c>
      <c r="T113" s="158" t="s">
        <v>138</v>
      </c>
      <c r="U113" s="158">
        <v>4.8280000000000003</v>
      </c>
      <c r="V113" s="158">
        <f>ROUND(E113*U113,2)</f>
        <v>1.21</v>
      </c>
      <c r="W113" s="158"/>
      <c r="X113" s="158" t="s">
        <v>139</v>
      </c>
      <c r="Y113" s="158" t="s">
        <v>140</v>
      </c>
      <c r="Z113" s="147"/>
      <c r="AA113" s="147"/>
      <c r="AB113" s="147"/>
      <c r="AC113" s="147"/>
      <c r="AD113" s="147"/>
      <c r="AE113" s="147"/>
      <c r="AF113" s="147"/>
      <c r="AG113" s="147" t="s">
        <v>141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189" t="s">
        <v>242</v>
      </c>
      <c r="D114" s="160"/>
      <c r="E114" s="161">
        <v>0.25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143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2.5" outlineLevel="1" x14ac:dyDescent="0.2">
      <c r="A115" s="173">
        <v>30</v>
      </c>
      <c r="B115" s="174" t="s">
        <v>250</v>
      </c>
      <c r="C115" s="188" t="s">
        <v>251</v>
      </c>
      <c r="D115" s="175" t="s">
        <v>137</v>
      </c>
      <c r="E115" s="176">
        <v>53.89</v>
      </c>
      <c r="F115" s="177"/>
      <c r="G115" s="178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7">
        <v>0</v>
      </c>
      <c r="O115" s="157">
        <f>ROUND(E115*N115,2)</f>
        <v>0</v>
      </c>
      <c r="P115" s="157">
        <v>7.0000000000000007E-2</v>
      </c>
      <c r="Q115" s="157">
        <f>ROUND(E115*P115,2)</f>
        <v>3.77</v>
      </c>
      <c r="R115" s="158"/>
      <c r="S115" s="158" t="s">
        <v>138</v>
      </c>
      <c r="T115" s="158" t="s">
        <v>138</v>
      </c>
      <c r="U115" s="158">
        <v>0.38</v>
      </c>
      <c r="V115" s="158">
        <f>ROUND(E115*U115,2)</f>
        <v>20.48</v>
      </c>
      <c r="W115" s="158"/>
      <c r="X115" s="158" t="s">
        <v>139</v>
      </c>
      <c r="Y115" s="158" t="s">
        <v>140</v>
      </c>
      <c r="Z115" s="147"/>
      <c r="AA115" s="147"/>
      <c r="AB115" s="147"/>
      <c r="AC115" s="147"/>
      <c r="AD115" s="147"/>
      <c r="AE115" s="147"/>
      <c r="AF115" s="147"/>
      <c r="AG115" s="147" t="s">
        <v>141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">
      <c r="A116" s="154"/>
      <c r="B116" s="155"/>
      <c r="C116" s="189" t="s">
        <v>252</v>
      </c>
      <c r="D116" s="160"/>
      <c r="E116" s="161">
        <v>2.75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143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9" t="s">
        <v>253</v>
      </c>
      <c r="D117" s="160"/>
      <c r="E117" s="161">
        <v>6.27</v>
      </c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143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9" t="s">
        <v>254</v>
      </c>
      <c r="D118" s="160"/>
      <c r="E118" s="161">
        <v>36.4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143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9" t="s">
        <v>255</v>
      </c>
      <c r="D119" s="160"/>
      <c r="E119" s="161">
        <v>8.4700000000000006</v>
      </c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143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3">
        <v>31</v>
      </c>
      <c r="B120" s="174" t="s">
        <v>256</v>
      </c>
      <c r="C120" s="188" t="s">
        <v>257</v>
      </c>
      <c r="D120" s="175" t="s">
        <v>155</v>
      </c>
      <c r="E120" s="176">
        <v>4.8</v>
      </c>
      <c r="F120" s="177"/>
      <c r="G120" s="178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7">
        <v>0</v>
      </c>
      <c r="O120" s="157">
        <f>ROUND(E120*N120,2)</f>
        <v>0</v>
      </c>
      <c r="P120" s="157">
        <v>8.2400000000000008E-3</v>
      </c>
      <c r="Q120" s="157">
        <f>ROUND(E120*P120,2)</f>
        <v>0.04</v>
      </c>
      <c r="R120" s="158"/>
      <c r="S120" s="158" t="s">
        <v>138</v>
      </c>
      <c r="T120" s="158" t="s">
        <v>138</v>
      </c>
      <c r="U120" s="158">
        <v>0.09</v>
      </c>
      <c r="V120" s="158">
        <f>ROUND(E120*U120,2)</f>
        <v>0.43</v>
      </c>
      <c r="W120" s="158"/>
      <c r="X120" s="158" t="s">
        <v>139</v>
      </c>
      <c r="Y120" s="158" t="s">
        <v>140</v>
      </c>
      <c r="Z120" s="147"/>
      <c r="AA120" s="147"/>
      <c r="AB120" s="147"/>
      <c r="AC120" s="147"/>
      <c r="AD120" s="147"/>
      <c r="AE120" s="147"/>
      <c r="AF120" s="147"/>
      <c r="AG120" s="147" t="s">
        <v>141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189" t="s">
        <v>258</v>
      </c>
      <c r="D121" s="160"/>
      <c r="E121" s="161">
        <v>4.8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143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3">
        <v>32</v>
      </c>
      <c r="B122" s="174" t="s">
        <v>259</v>
      </c>
      <c r="C122" s="188" t="s">
        <v>260</v>
      </c>
      <c r="D122" s="175" t="s">
        <v>148</v>
      </c>
      <c r="E122" s="176">
        <v>4.5</v>
      </c>
      <c r="F122" s="177"/>
      <c r="G122" s="178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21</v>
      </c>
      <c r="M122" s="158">
        <f>G122*(1+L122/100)</f>
        <v>0</v>
      </c>
      <c r="N122" s="157">
        <v>0</v>
      </c>
      <c r="O122" s="157">
        <f>ROUND(E122*N122,2)</f>
        <v>0</v>
      </c>
      <c r="P122" s="157">
        <v>1.4</v>
      </c>
      <c r="Q122" s="157">
        <f>ROUND(E122*P122,2)</f>
        <v>6.3</v>
      </c>
      <c r="R122" s="158"/>
      <c r="S122" s="158" t="s">
        <v>138</v>
      </c>
      <c r="T122" s="158" t="s">
        <v>138</v>
      </c>
      <c r="U122" s="158">
        <v>0.875</v>
      </c>
      <c r="V122" s="158">
        <f>ROUND(E122*U122,2)</f>
        <v>3.94</v>
      </c>
      <c r="W122" s="158"/>
      <c r="X122" s="158" t="s">
        <v>139</v>
      </c>
      <c r="Y122" s="158" t="s">
        <v>140</v>
      </c>
      <c r="Z122" s="147"/>
      <c r="AA122" s="147"/>
      <c r="AB122" s="147"/>
      <c r="AC122" s="147"/>
      <c r="AD122" s="147"/>
      <c r="AE122" s="147"/>
      <c r="AF122" s="147"/>
      <c r="AG122" s="147" t="s">
        <v>141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2" x14ac:dyDescent="0.2">
      <c r="A123" s="154"/>
      <c r="B123" s="155"/>
      <c r="C123" s="189" t="s">
        <v>261</v>
      </c>
      <c r="D123" s="160"/>
      <c r="E123" s="161">
        <v>4.5</v>
      </c>
      <c r="F123" s="158"/>
      <c r="G123" s="158"/>
      <c r="H123" s="158"/>
      <c r="I123" s="158"/>
      <c r="J123" s="158"/>
      <c r="K123" s="158"/>
      <c r="L123" s="158"/>
      <c r="M123" s="158"/>
      <c r="N123" s="157"/>
      <c r="O123" s="157"/>
      <c r="P123" s="157"/>
      <c r="Q123" s="157"/>
      <c r="R123" s="158"/>
      <c r="S123" s="158"/>
      <c r="T123" s="158"/>
      <c r="U123" s="158"/>
      <c r="V123" s="158"/>
      <c r="W123" s="158"/>
      <c r="X123" s="158"/>
      <c r="Y123" s="158"/>
      <c r="Z123" s="147"/>
      <c r="AA123" s="147"/>
      <c r="AB123" s="147"/>
      <c r="AC123" s="147"/>
      <c r="AD123" s="147"/>
      <c r="AE123" s="147"/>
      <c r="AF123" s="147"/>
      <c r="AG123" s="147" t="s">
        <v>143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9">
        <v>33</v>
      </c>
      <c r="B124" s="180" t="s">
        <v>262</v>
      </c>
      <c r="C124" s="190" t="s">
        <v>263</v>
      </c>
      <c r="D124" s="181" t="s">
        <v>223</v>
      </c>
      <c r="E124" s="182">
        <v>1</v>
      </c>
      <c r="F124" s="183"/>
      <c r="G124" s="184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21</v>
      </c>
      <c r="M124" s="158">
        <f>G124*(1+L124/100)</f>
        <v>0</v>
      </c>
      <c r="N124" s="157">
        <v>0</v>
      </c>
      <c r="O124" s="157">
        <f>ROUND(E124*N124,2)</f>
        <v>0</v>
      </c>
      <c r="P124" s="157">
        <v>0</v>
      </c>
      <c r="Q124" s="157">
        <f>ROUND(E124*P124,2)</f>
        <v>0</v>
      </c>
      <c r="R124" s="158"/>
      <c r="S124" s="158" t="s">
        <v>138</v>
      </c>
      <c r="T124" s="158" t="s">
        <v>138</v>
      </c>
      <c r="U124" s="158">
        <v>0.03</v>
      </c>
      <c r="V124" s="158">
        <f>ROUND(E124*U124,2)</f>
        <v>0.03</v>
      </c>
      <c r="W124" s="158"/>
      <c r="X124" s="158" t="s">
        <v>139</v>
      </c>
      <c r="Y124" s="158" t="s">
        <v>140</v>
      </c>
      <c r="Z124" s="147"/>
      <c r="AA124" s="147"/>
      <c r="AB124" s="147"/>
      <c r="AC124" s="147"/>
      <c r="AD124" s="147"/>
      <c r="AE124" s="147"/>
      <c r="AF124" s="147"/>
      <c r="AG124" s="147" t="s">
        <v>141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9">
        <v>34</v>
      </c>
      <c r="B125" s="180" t="s">
        <v>264</v>
      </c>
      <c r="C125" s="190" t="s">
        <v>265</v>
      </c>
      <c r="D125" s="181" t="s">
        <v>223</v>
      </c>
      <c r="E125" s="182">
        <v>3</v>
      </c>
      <c r="F125" s="183"/>
      <c r="G125" s="184">
        <f>ROUND(E125*F125,2)</f>
        <v>0</v>
      </c>
      <c r="H125" s="159"/>
      <c r="I125" s="158">
        <f>ROUND(E125*H125,2)</f>
        <v>0</v>
      </c>
      <c r="J125" s="159"/>
      <c r="K125" s="158">
        <f>ROUND(E125*J125,2)</f>
        <v>0</v>
      </c>
      <c r="L125" s="158">
        <v>21</v>
      </c>
      <c r="M125" s="158">
        <f>G125*(1+L125/100)</f>
        <v>0</v>
      </c>
      <c r="N125" s="157">
        <v>0</v>
      </c>
      <c r="O125" s="157">
        <f>ROUND(E125*N125,2)</f>
        <v>0</v>
      </c>
      <c r="P125" s="157">
        <v>0</v>
      </c>
      <c r="Q125" s="157">
        <f>ROUND(E125*P125,2)</f>
        <v>0</v>
      </c>
      <c r="R125" s="158"/>
      <c r="S125" s="158" t="s">
        <v>138</v>
      </c>
      <c r="T125" s="158" t="s">
        <v>138</v>
      </c>
      <c r="U125" s="158">
        <v>0.05</v>
      </c>
      <c r="V125" s="158">
        <f>ROUND(E125*U125,2)</f>
        <v>0.15</v>
      </c>
      <c r="W125" s="158"/>
      <c r="X125" s="158" t="s">
        <v>139</v>
      </c>
      <c r="Y125" s="158" t="s">
        <v>140</v>
      </c>
      <c r="Z125" s="147"/>
      <c r="AA125" s="147"/>
      <c r="AB125" s="147"/>
      <c r="AC125" s="147"/>
      <c r="AD125" s="147"/>
      <c r="AE125" s="147"/>
      <c r="AF125" s="147"/>
      <c r="AG125" s="147" t="s">
        <v>141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3">
        <v>35</v>
      </c>
      <c r="B126" s="174" t="s">
        <v>266</v>
      </c>
      <c r="C126" s="188" t="s">
        <v>267</v>
      </c>
      <c r="D126" s="175" t="s">
        <v>137</v>
      </c>
      <c r="E126" s="176">
        <v>1.08</v>
      </c>
      <c r="F126" s="177"/>
      <c r="G126" s="178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7">
        <v>2.1900000000000001E-3</v>
      </c>
      <c r="O126" s="157">
        <f>ROUND(E126*N126,2)</f>
        <v>0</v>
      </c>
      <c r="P126" s="157">
        <v>4.1000000000000002E-2</v>
      </c>
      <c r="Q126" s="157">
        <f>ROUND(E126*P126,2)</f>
        <v>0.04</v>
      </c>
      <c r="R126" s="158"/>
      <c r="S126" s="158" t="s">
        <v>138</v>
      </c>
      <c r="T126" s="158" t="s">
        <v>138</v>
      </c>
      <c r="U126" s="158">
        <v>0.52</v>
      </c>
      <c r="V126" s="158">
        <f>ROUND(E126*U126,2)</f>
        <v>0.56000000000000005</v>
      </c>
      <c r="W126" s="158"/>
      <c r="X126" s="158" t="s">
        <v>139</v>
      </c>
      <c r="Y126" s="158" t="s">
        <v>140</v>
      </c>
      <c r="Z126" s="147"/>
      <c r="AA126" s="147"/>
      <c r="AB126" s="147"/>
      <c r="AC126" s="147"/>
      <c r="AD126" s="147"/>
      <c r="AE126" s="147"/>
      <c r="AF126" s="147"/>
      <c r="AG126" s="147" t="s">
        <v>141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89" t="s">
        <v>268</v>
      </c>
      <c r="D127" s="160"/>
      <c r="E127" s="161">
        <v>1.08</v>
      </c>
      <c r="F127" s="158"/>
      <c r="G127" s="158"/>
      <c r="H127" s="158"/>
      <c r="I127" s="158"/>
      <c r="J127" s="158"/>
      <c r="K127" s="158"/>
      <c r="L127" s="158"/>
      <c r="M127" s="158"/>
      <c r="N127" s="157"/>
      <c r="O127" s="157"/>
      <c r="P127" s="157"/>
      <c r="Q127" s="157"/>
      <c r="R127" s="158"/>
      <c r="S127" s="158"/>
      <c r="T127" s="158"/>
      <c r="U127" s="158"/>
      <c r="V127" s="158"/>
      <c r="W127" s="158"/>
      <c r="X127" s="158"/>
      <c r="Y127" s="158"/>
      <c r="Z127" s="147"/>
      <c r="AA127" s="147"/>
      <c r="AB127" s="147"/>
      <c r="AC127" s="147"/>
      <c r="AD127" s="147"/>
      <c r="AE127" s="147"/>
      <c r="AF127" s="147"/>
      <c r="AG127" s="147" t="s">
        <v>143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3">
        <v>36</v>
      </c>
      <c r="B128" s="174" t="s">
        <v>269</v>
      </c>
      <c r="C128" s="188" t="s">
        <v>270</v>
      </c>
      <c r="D128" s="175" t="s">
        <v>137</v>
      </c>
      <c r="E128" s="176">
        <v>5.6</v>
      </c>
      <c r="F128" s="177"/>
      <c r="G128" s="178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21</v>
      </c>
      <c r="M128" s="158">
        <f>G128*(1+L128/100)</f>
        <v>0</v>
      </c>
      <c r="N128" s="157">
        <v>1.17E-3</v>
      </c>
      <c r="O128" s="157">
        <f>ROUND(E128*N128,2)</f>
        <v>0.01</v>
      </c>
      <c r="P128" s="157">
        <v>7.5999999999999998E-2</v>
      </c>
      <c r="Q128" s="157">
        <f>ROUND(E128*P128,2)</f>
        <v>0.43</v>
      </c>
      <c r="R128" s="158"/>
      <c r="S128" s="158" t="s">
        <v>138</v>
      </c>
      <c r="T128" s="158" t="s">
        <v>138</v>
      </c>
      <c r="U128" s="158">
        <v>0.94</v>
      </c>
      <c r="V128" s="158">
        <f>ROUND(E128*U128,2)</f>
        <v>5.26</v>
      </c>
      <c r="W128" s="158"/>
      <c r="X128" s="158" t="s">
        <v>139</v>
      </c>
      <c r="Y128" s="158" t="s">
        <v>140</v>
      </c>
      <c r="Z128" s="147"/>
      <c r="AA128" s="147"/>
      <c r="AB128" s="147"/>
      <c r="AC128" s="147"/>
      <c r="AD128" s="147"/>
      <c r="AE128" s="147"/>
      <c r="AF128" s="147"/>
      <c r="AG128" s="147" t="s">
        <v>141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">
      <c r="A129" s="154"/>
      <c r="B129" s="155"/>
      <c r="C129" s="189" t="s">
        <v>271</v>
      </c>
      <c r="D129" s="160"/>
      <c r="E129" s="161">
        <v>3.6</v>
      </c>
      <c r="F129" s="158"/>
      <c r="G129" s="158"/>
      <c r="H129" s="158"/>
      <c r="I129" s="158"/>
      <c r="J129" s="158"/>
      <c r="K129" s="158"/>
      <c r="L129" s="158"/>
      <c r="M129" s="158"/>
      <c r="N129" s="157"/>
      <c r="O129" s="157"/>
      <c r="P129" s="157"/>
      <c r="Q129" s="157"/>
      <c r="R129" s="158"/>
      <c r="S129" s="158"/>
      <c r="T129" s="158"/>
      <c r="U129" s="158"/>
      <c r="V129" s="158"/>
      <c r="W129" s="158"/>
      <c r="X129" s="158"/>
      <c r="Y129" s="158"/>
      <c r="Z129" s="147"/>
      <c r="AA129" s="147"/>
      <c r="AB129" s="147"/>
      <c r="AC129" s="147"/>
      <c r="AD129" s="147"/>
      <c r="AE129" s="147"/>
      <c r="AF129" s="147"/>
      <c r="AG129" s="147" t="s">
        <v>143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9" t="s">
        <v>272</v>
      </c>
      <c r="D130" s="160"/>
      <c r="E130" s="161">
        <v>2</v>
      </c>
      <c r="F130" s="158"/>
      <c r="G130" s="158"/>
      <c r="H130" s="158"/>
      <c r="I130" s="158"/>
      <c r="J130" s="158"/>
      <c r="K130" s="158"/>
      <c r="L130" s="158"/>
      <c r="M130" s="158"/>
      <c r="N130" s="157"/>
      <c r="O130" s="157"/>
      <c r="P130" s="157"/>
      <c r="Q130" s="157"/>
      <c r="R130" s="158"/>
      <c r="S130" s="158"/>
      <c r="T130" s="158"/>
      <c r="U130" s="158"/>
      <c r="V130" s="158"/>
      <c r="W130" s="158"/>
      <c r="X130" s="158"/>
      <c r="Y130" s="158"/>
      <c r="Z130" s="147"/>
      <c r="AA130" s="147"/>
      <c r="AB130" s="147"/>
      <c r="AC130" s="147"/>
      <c r="AD130" s="147"/>
      <c r="AE130" s="147"/>
      <c r="AF130" s="147"/>
      <c r="AG130" s="147" t="s">
        <v>143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9">
        <v>37</v>
      </c>
      <c r="B131" s="180" t="s">
        <v>273</v>
      </c>
      <c r="C131" s="190" t="s">
        <v>274</v>
      </c>
      <c r="D131" s="181" t="s">
        <v>155</v>
      </c>
      <c r="E131" s="182">
        <v>0.9</v>
      </c>
      <c r="F131" s="183"/>
      <c r="G131" s="184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7">
        <v>0</v>
      </c>
      <c r="O131" s="157">
        <f>ROUND(E131*N131,2)</f>
        <v>0</v>
      </c>
      <c r="P131" s="157">
        <v>1.1129999999999999E-2</v>
      </c>
      <c r="Q131" s="157">
        <f>ROUND(E131*P131,2)</f>
        <v>0.01</v>
      </c>
      <c r="R131" s="158"/>
      <c r="S131" s="158" t="s">
        <v>138</v>
      </c>
      <c r="T131" s="158" t="s">
        <v>138</v>
      </c>
      <c r="U131" s="158">
        <v>8.3000000000000004E-2</v>
      </c>
      <c r="V131" s="158">
        <f>ROUND(E131*U131,2)</f>
        <v>7.0000000000000007E-2</v>
      </c>
      <c r="W131" s="158"/>
      <c r="X131" s="158" t="s">
        <v>139</v>
      </c>
      <c r="Y131" s="158" t="s">
        <v>140</v>
      </c>
      <c r="Z131" s="147"/>
      <c r="AA131" s="147"/>
      <c r="AB131" s="147"/>
      <c r="AC131" s="147"/>
      <c r="AD131" s="147"/>
      <c r="AE131" s="147"/>
      <c r="AF131" s="147"/>
      <c r="AG131" s="147" t="s">
        <v>141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3">
        <v>38</v>
      </c>
      <c r="B132" s="174" t="s">
        <v>275</v>
      </c>
      <c r="C132" s="188" t="s">
        <v>276</v>
      </c>
      <c r="D132" s="175" t="s">
        <v>137</v>
      </c>
      <c r="E132" s="176">
        <v>55.026000000000003</v>
      </c>
      <c r="F132" s="177"/>
      <c r="G132" s="178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21</v>
      </c>
      <c r="M132" s="158">
        <f>G132*(1+L132/100)</f>
        <v>0</v>
      </c>
      <c r="N132" s="157">
        <v>0</v>
      </c>
      <c r="O132" s="157">
        <f>ROUND(E132*N132,2)</f>
        <v>0</v>
      </c>
      <c r="P132" s="157">
        <v>6.8000000000000005E-2</v>
      </c>
      <c r="Q132" s="157">
        <f>ROUND(E132*P132,2)</f>
        <v>3.74</v>
      </c>
      <c r="R132" s="158"/>
      <c r="S132" s="158" t="s">
        <v>138</v>
      </c>
      <c r="T132" s="158" t="s">
        <v>138</v>
      </c>
      <c r="U132" s="158">
        <v>0.3</v>
      </c>
      <c r="V132" s="158">
        <f>ROUND(E132*U132,2)</f>
        <v>16.510000000000002</v>
      </c>
      <c r="W132" s="158"/>
      <c r="X132" s="158" t="s">
        <v>139</v>
      </c>
      <c r="Y132" s="158" t="s">
        <v>140</v>
      </c>
      <c r="Z132" s="147"/>
      <c r="AA132" s="147"/>
      <c r="AB132" s="147"/>
      <c r="AC132" s="147"/>
      <c r="AD132" s="147"/>
      <c r="AE132" s="147"/>
      <c r="AF132" s="147"/>
      <c r="AG132" s="147" t="s">
        <v>141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2" x14ac:dyDescent="0.2">
      <c r="A133" s="154"/>
      <c r="B133" s="155"/>
      <c r="C133" s="189" t="s">
        <v>277</v>
      </c>
      <c r="D133" s="160"/>
      <c r="E133" s="161">
        <v>21.744</v>
      </c>
      <c r="F133" s="158"/>
      <c r="G133" s="158"/>
      <c r="H133" s="158"/>
      <c r="I133" s="158"/>
      <c r="J133" s="158"/>
      <c r="K133" s="158"/>
      <c r="L133" s="158"/>
      <c r="M133" s="158"/>
      <c r="N133" s="157"/>
      <c r="O133" s="157"/>
      <c r="P133" s="157"/>
      <c r="Q133" s="157"/>
      <c r="R133" s="158"/>
      <c r="S133" s="158"/>
      <c r="T133" s="158"/>
      <c r="U133" s="158"/>
      <c r="V133" s="158"/>
      <c r="W133" s="158"/>
      <c r="X133" s="158"/>
      <c r="Y133" s="158"/>
      <c r="Z133" s="147"/>
      <c r="AA133" s="147"/>
      <c r="AB133" s="147"/>
      <c r="AC133" s="147"/>
      <c r="AD133" s="147"/>
      <c r="AE133" s="147"/>
      <c r="AF133" s="147"/>
      <c r="AG133" s="147" t="s">
        <v>143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ht="22.5" outlineLevel="3" x14ac:dyDescent="0.2">
      <c r="A134" s="154"/>
      <c r="B134" s="155"/>
      <c r="C134" s="189" t="s">
        <v>278</v>
      </c>
      <c r="D134" s="160"/>
      <c r="E134" s="161">
        <v>33.281999999999996</v>
      </c>
      <c r="F134" s="158"/>
      <c r="G134" s="158"/>
      <c r="H134" s="158"/>
      <c r="I134" s="158"/>
      <c r="J134" s="158"/>
      <c r="K134" s="158"/>
      <c r="L134" s="158"/>
      <c r="M134" s="158"/>
      <c r="N134" s="157"/>
      <c r="O134" s="157"/>
      <c r="P134" s="157"/>
      <c r="Q134" s="157"/>
      <c r="R134" s="158"/>
      <c r="S134" s="158"/>
      <c r="T134" s="158"/>
      <c r="U134" s="158"/>
      <c r="V134" s="158"/>
      <c r="W134" s="158"/>
      <c r="X134" s="158"/>
      <c r="Y134" s="158"/>
      <c r="Z134" s="147"/>
      <c r="AA134" s="147"/>
      <c r="AB134" s="147"/>
      <c r="AC134" s="147"/>
      <c r="AD134" s="147"/>
      <c r="AE134" s="147"/>
      <c r="AF134" s="147"/>
      <c r="AG134" s="147" t="s">
        <v>143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22.5" outlineLevel="1" x14ac:dyDescent="0.2">
      <c r="A135" s="179">
        <v>39</v>
      </c>
      <c r="B135" s="180" t="s">
        <v>279</v>
      </c>
      <c r="C135" s="190" t="s">
        <v>280</v>
      </c>
      <c r="D135" s="181" t="s">
        <v>137</v>
      </c>
      <c r="E135" s="182">
        <v>55.026000000000003</v>
      </c>
      <c r="F135" s="183"/>
      <c r="G135" s="184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7">
        <v>0</v>
      </c>
      <c r="O135" s="157">
        <f>ROUND(E135*N135,2)</f>
        <v>0</v>
      </c>
      <c r="P135" s="157">
        <v>0</v>
      </c>
      <c r="Q135" s="157">
        <f>ROUND(E135*P135,2)</f>
        <v>0</v>
      </c>
      <c r="R135" s="158"/>
      <c r="S135" s="158" t="s">
        <v>281</v>
      </c>
      <c r="T135" s="158" t="s">
        <v>282</v>
      </c>
      <c r="U135" s="158">
        <v>0</v>
      </c>
      <c r="V135" s="158">
        <f>ROUND(E135*U135,2)</f>
        <v>0</v>
      </c>
      <c r="W135" s="158"/>
      <c r="X135" s="158" t="s">
        <v>139</v>
      </c>
      <c r="Y135" s="158" t="s">
        <v>140</v>
      </c>
      <c r="Z135" s="147"/>
      <c r="AA135" s="147"/>
      <c r="AB135" s="147"/>
      <c r="AC135" s="147"/>
      <c r="AD135" s="147"/>
      <c r="AE135" s="147"/>
      <c r="AF135" s="147"/>
      <c r="AG135" s="147" t="s">
        <v>141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2.5" outlineLevel="1" x14ac:dyDescent="0.2">
      <c r="A136" s="179">
        <v>40</v>
      </c>
      <c r="B136" s="180" t="s">
        <v>283</v>
      </c>
      <c r="C136" s="190" t="s">
        <v>284</v>
      </c>
      <c r="D136" s="181" t="s">
        <v>223</v>
      </c>
      <c r="E136" s="182">
        <v>2</v>
      </c>
      <c r="F136" s="183"/>
      <c r="G136" s="184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57">
        <v>0</v>
      </c>
      <c r="O136" s="157">
        <f>ROUND(E136*N136,2)</f>
        <v>0</v>
      </c>
      <c r="P136" s="157">
        <v>0</v>
      </c>
      <c r="Q136" s="157">
        <f>ROUND(E136*P136,2)</f>
        <v>0</v>
      </c>
      <c r="R136" s="158"/>
      <c r="S136" s="158" t="s">
        <v>281</v>
      </c>
      <c r="T136" s="158" t="s">
        <v>282</v>
      </c>
      <c r="U136" s="158">
        <v>0</v>
      </c>
      <c r="V136" s="158">
        <f>ROUND(E136*U136,2)</f>
        <v>0</v>
      </c>
      <c r="W136" s="158"/>
      <c r="X136" s="158" t="s">
        <v>139</v>
      </c>
      <c r="Y136" s="158" t="s">
        <v>140</v>
      </c>
      <c r="Z136" s="147"/>
      <c r="AA136" s="147"/>
      <c r="AB136" s="147"/>
      <c r="AC136" s="147"/>
      <c r="AD136" s="147"/>
      <c r="AE136" s="147"/>
      <c r="AF136" s="147"/>
      <c r="AG136" s="147" t="s">
        <v>141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x14ac:dyDescent="0.2">
      <c r="A137" s="166" t="s">
        <v>133</v>
      </c>
      <c r="B137" s="167" t="s">
        <v>70</v>
      </c>
      <c r="C137" s="187" t="s">
        <v>71</v>
      </c>
      <c r="D137" s="168"/>
      <c r="E137" s="169"/>
      <c r="F137" s="170"/>
      <c r="G137" s="171">
        <f>SUMIF(AG138:AG138,"&lt;&gt;NOR",G138:G138)</f>
        <v>0</v>
      </c>
      <c r="H137" s="165"/>
      <c r="I137" s="165">
        <f>SUM(I138:I138)</f>
        <v>0</v>
      </c>
      <c r="J137" s="165"/>
      <c r="K137" s="165">
        <f>SUM(K138:K138)</f>
        <v>0</v>
      </c>
      <c r="L137" s="165"/>
      <c r="M137" s="165">
        <f>SUM(M138:M138)</f>
        <v>0</v>
      </c>
      <c r="N137" s="164"/>
      <c r="O137" s="164">
        <f>SUM(O138:O138)</f>
        <v>0</v>
      </c>
      <c r="P137" s="164"/>
      <c r="Q137" s="164">
        <f>SUM(Q138:Q138)</f>
        <v>0</v>
      </c>
      <c r="R137" s="165"/>
      <c r="S137" s="165"/>
      <c r="T137" s="165"/>
      <c r="U137" s="165"/>
      <c r="V137" s="165">
        <f>SUM(V138:V138)</f>
        <v>23.18</v>
      </c>
      <c r="W137" s="165"/>
      <c r="X137" s="165"/>
      <c r="Y137" s="165"/>
      <c r="AG137" t="s">
        <v>134</v>
      </c>
    </row>
    <row r="138" spans="1:60" outlineLevel="1" x14ac:dyDescent="0.2">
      <c r="A138" s="179">
        <v>41</v>
      </c>
      <c r="B138" s="180" t="s">
        <v>285</v>
      </c>
      <c r="C138" s="190" t="s">
        <v>286</v>
      </c>
      <c r="D138" s="181" t="s">
        <v>213</v>
      </c>
      <c r="E138" s="182">
        <v>24.696439999999999</v>
      </c>
      <c r="F138" s="183"/>
      <c r="G138" s="184">
        <f>ROUND(E138*F138,2)</f>
        <v>0</v>
      </c>
      <c r="H138" s="159"/>
      <c r="I138" s="158">
        <f>ROUND(E138*H138,2)</f>
        <v>0</v>
      </c>
      <c r="J138" s="159"/>
      <c r="K138" s="158">
        <f>ROUND(E138*J138,2)</f>
        <v>0</v>
      </c>
      <c r="L138" s="158">
        <v>21</v>
      </c>
      <c r="M138" s="158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8"/>
      <c r="S138" s="158" t="s">
        <v>138</v>
      </c>
      <c r="T138" s="158" t="s">
        <v>138</v>
      </c>
      <c r="U138" s="158">
        <v>0.9385</v>
      </c>
      <c r="V138" s="158">
        <f>ROUND(E138*U138,2)</f>
        <v>23.18</v>
      </c>
      <c r="W138" s="158"/>
      <c r="X138" s="158" t="s">
        <v>287</v>
      </c>
      <c r="Y138" s="158" t="s">
        <v>140</v>
      </c>
      <c r="Z138" s="147"/>
      <c r="AA138" s="147"/>
      <c r="AB138" s="147"/>
      <c r="AC138" s="147"/>
      <c r="AD138" s="147"/>
      <c r="AE138" s="147"/>
      <c r="AF138" s="147"/>
      <c r="AG138" s="147" t="s">
        <v>288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x14ac:dyDescent="0.2">
      <c r="A139" s="166" t="s">
        <v>133</v>
      </c>
      <c r="B139" s="167" t="s">
        <v>72</v>
      </c>
      <c r="C139" s="187" t="s">
        <v>73</v>
      </c>
      <c r="D139" s="168"/>
      <c r="E139" s="169"/>
      <c r="F139" s="170"/>
      <c r="G139" s="171">
        <f>SUMIF(AG140:AG141,"&lt;&gt;NOR",G140:G141)</f>
        <v>0</v>
      </c>
      <c r="H139" s="165"/>
      <c r="I139" s="165">
        <f>SUM(I140:I141)</f>
        <v>0</v>
      </c>
      <c r="J139" s="165"/>
      <c r="K139" s="165">
        <f>SUM(K140:K141)</f>
        <v>0</v>
      </c>
      <c r="L139" s="165"/>
      <c r="M139" s="165">
        <f>SUM(M140:M141)</f>
        <v>0</v>
      </c>
      <c r="N139" s="164"/>
      <c r="O139" s="164">
        <f>SUM(O140:O141)</f>
        <v>0</v>
      </c>
      <c r="P139" s="164"/>
      <c r="Q139" s="164">
        <f>SUM(Q140:Q141)</f>
        <v>0</v>
      </c>
      <c r="R139" s="165"/>
      <c r="S139" s="165"/>
      <c r="T139" s="165"/>
      <c r="U139" s="165"/>
      <c r="V139" s="165">
        <f>SUM(V140:V141)</f>
        <v>0</v>
      </c>
      <c r="W139" s="165"/>
      <c r="X139" s="165"/>
      <c r="Y139" s="165"/>
      <c r="AG139" t="s">
        <v>134</v>
      </c>
    </row>
    <row r="140" spans="1:60" ht="22.5" outlineLevel="1" x14ac:dyDescent="0.2">
      <c r="A140" s="179">
        <v>42</v>
      </c>
      <c r="B140" s="180" t="s">
        <v>289</v>
      </c>
      <c r="C140" s="190" t="s">
        <v>290</v>
      </c>
      <c r="D140" s="181" t="s">
        <v>291</v>
      </c>
      <c r="E140" s="182">
        <v>1</v>
      </c>
      <c r="F140" s="183"/>
      <c r="G140" s="184">
        <f>ROUND(E140*F140,2)</f>
        <v>0</v>
      </c>
      <c r="H140" s="159"/>
      <c r="I140" s="158">
        <f>ROUND(E140*H140,2)</f>
        <v>0</v>
      </c>
      <c r="J140" s="159"/>
      <c r="K140" s="158">
        <f>ROUND(E140*J140,2)</f>
        <v>0</v>
      </c>
      <c r="L140" s="158">
        <v>21</v>
      </c>
      <c r="M140" s="158">
        <f>G140*(1+L140/100)</f>
        <v>0</v>
      </c>
      <c r="N140" s="157">
        <v>0</v>
      </c>
      <c r="O140" s="157">
        <f>ROUND(E140*N140,2)</f>
        <v>0</v>
      </c>
      <c r="P140" s="157">
        <v>0</v>
      </c>
      <c r="Q140" s="157">
        <f>ROUND(E140*P140,2)</f>
        <v>0</v>
      </c>
      <c r="R140" s="158"/>
      <c r="S140" s="158" t="s">
        <v>281</v>
      </c>
      <c r="T140" s="158" t="s">
        <v>282</v>
      </c>
      <c r="U140" s="158">
        <v>0</v>
      </c>
      <c r="V140" s="158">
        <f>ROUND(E140*U140,2)</f>
        <v>0</v>
      </c>
      <c r="W140" s="158"/>
      <c r="X140" s="158" t="s">
        <v>139</v>
      </c>
      <c r="Y140" s="158" t="s">
        <v>140</v>
      </c>
      <c r="Z140" s="147"/>
      <c r="AA140" s="147"/>
      <c r="AB140" s="147"/>
      <c r="AC140" s="147"/>
      <c r="AD140" s="147"/>
      <c r="AE140" s="147"/>
      <c r="AF140" s="147"/>
      <c r="AG140" s="147" t="s">
        <v>141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9">
        <v>43</v>
      </c>
      <c r="B141" s="180" t="s">
        <v>292</v>
      </c>
      <c r="C141" s="190" t="s">
        <v>293</v>
      </c>
      <c r="D141" s="181" t="s">
        <v>291</v>
      </c>
      <c r="E141" s="182">
        <v>1</v>
      </c>
      <c r="F141" s="183"/>
      <c r="G141" s="184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21</v>
      </c>
      <c r="M141" s="158">
        <f>G141*(1+L141/100)</f>
        <v>0</v>
      </c>
      <c r="N141" s="157">
        <v>0</v>
      </c>
      <c r="O141" s="157">
        <f>ROUND(E141*N141,2)</f>
        <v>0</v>
      </c>
      <c r="P141" s="157">
        <v>0</v>
      </c>
      <c r="Q141" s="157">
        <f>ROUND(E141*P141,2)</f>
        <v>0</v>
      </c>
      <c r="R141" s="158"/>
      <c r="S141" s="158" t="s">
        <v>281</v>
      </c>
      <c r="T141" s="158" t="s">
        <v>282</v>
      </c>
      <c r="U141" s="158">
        <v>0</v>
      </c>
      <c r="V141" s="158">
        <f>ROUND(E141*U141,2)</f>
        <v>0</v>
      </c>
      <c r="W141" s="158"/>
      <c r="X141" s="158" t="s">
        <v>139</v>
      </c>
      <c r="Y141" s="158" t="s">
        <v>140</v>
      </c>
      <c r="Z141" s="147"/>
      <c r="AA141" s="147"/>
      <c r="AB141" s="147"/>
      <c r="AC141" s="147"/>
      <c r="AD141" s="147"/>
      <c r="AE141" s="147"/>
      <c r="AF141" s="147"/>
      <c r="AG141" s="147" t="s">
        <v>141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x14ac:dyDescent="0.2">
      <c r="A142" s="166" t="s">
        <v>133</v>
      </c>
      <c r="B142" s="167" t="s">
        <v>74</v>
      </c>
      <c r="C142" s="187" t="s">
        <v>75</v>
      </c>
      <c r="D142" s="168"/>
      <c r="E142" s="169"/>
      <c r="F142" s="170"/>
      <c r="G142" s="171">
        <f>SUMIF(AG143:AG161,"&lt;&gt;NOR",G143:G161)</f>
        <v>0</v>
      </c>
      <c r="H142" s="165"/>
      <c r="I142" s="165">
        <f>SUM(I143:I161)</f>
        <v>0</v>
      </c>
      <c r="J142" s="165"/>
      <c r="K142" s="165">
        <f>SUM(K143:K161)</f>
        <v>0</v>
      </c>
      <c r="L142" s="165"/>
      <c r="M142" s="165">
        <f>SUM(M143:M161)</f>
        <v>0</v>
      </c>
      <c r="N142" s="164"/>
      <c r="O142" s="164">
        <f>SUM(O143:O161)</f>
        <v>0.54</v>
      </c>
      <c r="P142" s="164"/>
      <c r="Q142" s="164">
        <f>SUM(Q143:Q161)</f>
        <v>0.52</v>
      </c>
      <c r="R142" s="165"/>
      <c r="S142" s="165"/>
      <c r="T142" s="165"/>
      <c r="U142" s="165"/>
      <c r="V142" s="165">
        <f>SUM(V143:V161)</f>
        <v>23.27</v>
      </c>
      <c r="W142" s="165"/>
      <c r="X142" s="165"/>
      <c r="Y142" s="165"/>
      <c r="AG142" t="s">
        <v>134</v>
      </c>
    </row>
    <row r="143" spans="1:60" ht="33.75" outlineLevel="1" x14ac:dyDescent="0.2">
      <c r="A143" s="173">
        <v>44</v>
      </c>
      <c r="B143" s="174" t="s">
        <v>294</v>
      </c>
      <c r="C143" s="188" t="s">
        <v>295</v>
      </c>
      <c r="D143" s="175" t="s">
        <v>137</v>
      </c>
      <c r="E143" s="176">
        <v>53.89</v>
      </c>
      <c r="F143" s="177"/>
      <c r="G143" s="178">
        <f>ROUND(E143*F143,2)</f>
        <v>0</v>
      </c>
      <c r="H143" s="159"/>
      <c r="I143" s="158">
        <f>ROUND(E143*H143,2)</f>
        <v>0</v>
      </c>
      <c r="J143" s="159"/>
      <c r="K143" s="158">
        <f>ROUND(E143*J143,2)</f>
        <v>0</v>
      </c>
      <c r="L143" s="158">
        <v>21</v>
      </c>
      <c r="M143" s="158">
        <f>G143*(1+L143/100)</f>
        <v>0</v>
      </c>
      <c r="N143" s="157">
        <v>0</v>
      </c>
      <c r="O143" s="157">
        <f>ROUND(E143*N143,2)</f>
        <v>0</v>
      </c>
      <c r="P143" s="157">
        <v>9.7400000000000004E-3</v>
      </c>
      <c r="Q143" s="157">
        <f>ROUND(E143*P143,2)</f>
        <v>0.52</v>
      </c>
      <c r="R143" s="158"/>
      <c r="S143" s="158" t="s">
        <v>138</v>
      </c>
      <c r="T143" s="158" t="s">
        <v>138</v>
      </c>
      <c r="U143" s="158">
        <v>0.04</v>
      </c>
      <c r="V143" s="158">
        <f>ROUND(E143*U143,2)</f>
        <v>2.16</v>
      </c>
      <c r="W143" s="158"/>
      <c r="X143" s="158" t="s">
        <v>139</v>
      </c>
      <c r="Y143" s="158" t="s">
        <v>140</v>
      </c>
      <c r="Z143" s="147"/>
      <c r="AA143" s="147"/>
      <c r="AB143" s="147"/>
      <c r="AC143" s="147"/>
      <c r="AD143" s="147"/>
      <c r="AE143" s="147"/>
      <c r="AF143" s="147"/>
      <c r="AG143" s="147" t="s">
        <v>141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">
      <c r="A144" s="154"/>
      <c r="B144" s="155"/>
      <c r="C144" s="189" t="s">
        <v>252</v>
      </c>
      <c r="D144" s="160"/>
      <c r="E144" s="161">
        <v>2.75</v>
      </c>
      <c r="F144" s="158"/>
      <c r="G144" s="158"/>
      <c r="H144" s="158"/>
      <c r="I144" s="158"/>
      <c r="J144" s="158"/>
      <c r="K144" s="158"/>
      <c r="L144" s="158"/>
      <c r="M144" s="158"/>
      <c r="N144" s="157"/>
      <c r="O144" s="157"/>
      <c r="P144" s="157"/>
      <c r="Q144" s="157"/>
      <c r="R144" s="158"/>
      <c r="S144" s="158"/>
      <c r="T144" s="158"/>
      <c r="U144" s="158"/>
      <c r="V144" s="158"/>
      <c r="W144" s="158"/>
      <c r="X144" s="158"/>
      <c r="Y144" s="158"/>
      <c r="Z144" s="147"/>
      <c r="AA144" s="147"/>
      <c r="AB144" s="147"/>
      <c r="AC144" s="147"/>
      <c r="AD144" s="147"/>
      <c r="AE144" s="147"/>
      <c r="AF144" s="147"/>
      <c r="AG144" s="147" t="s">
        <v>143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89" t="s">
        <v>253</v>
      </c>
      <c r="D145" s="160"/>
      <c r="E145" s="161">
        <v>6.27</v>
      </c>
      <c r="F145" s="158"/>
      <c r="G145" s="158"/>
      <c r="H145" s="158"/>
      <c r="I145" s="158"/>
      <c r="J145" s="158"/>
      <c r="K145" s="158"/>
      <c r="L145" s="158"/>
      <c r="M145" s="158"/>
      <c r="N145" s="157"/>
      <c r="O145" s="157"/>
      <c r="P145" s="157"/>
      <c r="Q145" s="157"/>
      <c r="R145" s="158"/>
      <c r="S145" s="158"/>
      <c r="T145" s="158"/>
      <c r="U145" s="158"/>
      <c r="V145" s="158"/>
      <c r="W145" s="158"/>
      <c r="X145" s="158"/>
      <c r="Y145" s="158"/>
      <c r="Z145" s="147"/>
      <c r="AA145" s="147"/>
      <c r="AB145" s="147"/>
      <c r="AC145" s="147"/>
      <c r="AD145" s="147"/>
      <c r="AE145" s="147"/>
      <c r="AF145" s="147"/>
      <c r="AG145" s="147" t="s">
        <v>143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9" t="s">
        <v>254</v>
      </c>
      <c r="D146" s="160"/>
      <c r="E146" s="161">
        <v>36.4</v>
      </c>
      <c r="F146" s="158"/>
      <c r="G146" s="158"/>
      <c r="H146" s="158"/>
      <c r="I146" s="158"/>
      <c r="J146" s="158"/>
      <c r="K146" s="158"/>
      <c r="L146" s="158"/>
      <c r="M146" s="158"/>
      <c r="N146" s="157"/>
      <c r="O146" s="157"/>
      <c r="P146" s="157"/>
      <c r="Q146" s="157"/>
      <c r="R146" s="158"/>
      <c r="S146" s="158"/>
      <c r="T146" s="158"/>
      <c r="U146" s="158"/>
      <c r="V146" s="158"/>
      <c r="W146" s="158"/>
      <c r="X146" s="158"/>
      <c r="Y146" s="158"/>
      <c r="Z146" s="147"/>
      <c r="AA146" s="147"/>
      <c r="AB146" s="147"/>
      <c r="AC146" s="147"/>
      <c r="AD146" s="147"/>
      <c r="AE146" s="147"/>
      <c r="AF146" s="147"/>
      <c r="AG146" s="147" t="s">
        <v>143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89" t="s">
        <v>255</v>
      </c>
      <c r="D147" s="160"/>
      <c r="E147" s="161">
        <v>8.4700000000000006</v>
      </c>
      <c r="F147" s="158"/>
      <c r="G147" s="158"/>
      <c r="H147" s="158"/>
      <c r="I147" s="158"/>
      <c r="J147" s="158"/>
      <c r="K147" s="158"/>
      <c r="L147" s="158"/>
      <c r="M147" s="158"/>
      <c r="N147" s="157"/>
      <c r="O147" s="157"/>
      <c r="P147" s="157"/>
      <c r="Q147" s="157"/>
      <c r="R147" s="158"/>
      <c r="S147" s="158"/>
      <c r="T147" s="158"/>
      <c r="U147" s="158"/>
      <c r="V147" s="158"/>
      <c r="W147" s="158"/>
      <c r="X147" s="158"/>
      <c r="Y147" s="158"/>
      <c r="Z147" s="147"/>
      <c r="AA147" s="147"/>
      <c r="AB147" s="147"/>
      <c r="AC147" s="147"/>
      <c r="AD147" s="147"/>
      <c r="AE147" s="147"/>
      <c r="AF147" s="147"/>
      <c r="AG147" s="147" t="s">
        <v>143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2.5" outlineLevel="1" x14ac:dyDescent="0.2">
      <c r="A148" s="173">
        <v>45</v>
      </c>
      <c r="B148" s="174" t="s">
        <v>296</v>
      </c>
      <c r="C148" s="188" t="s">
        <v>297</v>
      </c>
      <c r="D148" s="175" t="s">
        <v>137</v>
      </c>
      <c r="E148" s="176">
        <v>54.14</v>
      </c>
      <c r="F148" s="177"/>
      <c r="G148" s="178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57">
        <v>4.7299999999999998E-3</v>
      </c>
      <c r="O148" s="157">
        <f>ROUND(E148*N148,2)</f>
        <v>0.26</v>
      </c>
      <c r="P148" s="157">
        <v>0</v>
      </c>
      <c r="Q148" s="157">
        <f>ROUND(E148*P148,2)</f>
        <v>0</v>
      </c>
      <c r="R148" s="158"/>
      <c r="S148" s="158" t="s">
        <v>138</v>
      </c>
      <c r="T148" s="158" t="s">
        <v>138</v>
      </c>
      <c r="U148" s="158">
        <v>0.39</v>
      </c>
      <c r="V148" s="158">
        <f>ROUND(E148*U148,2)</f>
        <v>21.11</v>
      </c>
      <c r="W148" s="158"/>
      <c r="X148" s="158" t="s">
        <v>139</v>
      </c>
      <c r="Y148" s="158" t="s">
        <v>140</v>
      </c>
      <c r="Z148" s="147"/>
      <c r="AA148" s="147"/>
      <c r="AB148" s="147"/>
      <c r="AC148" s="147"/>
      <c r="AD148" s="147"/>
      <c r="AE148" s="147"/>
      <c r="AF148" s="147"/>
      <c r="AG148" s="147" t="s">
        <v>141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">
      <c r="A149" s="154"/>
      <c r="B149" s="155"/>
      <c r="C149" s="267" t="s">
        <v>298</v>
      </c>
      <c r="D149" s="268"/>
      <c r="E149" s="268"/>
      <c r="F149" s="268"/>
      <c r="G149" s="268"/>
      <c r="H149" s="158"/>
      <c r="I149" s="158"/>
      <c r="J149" s="158"/>
      <c r="K149" s="158"/>
      <c r="L149" s="158"/>
      <c r="M149" s="158"/>
      <c r="N149" s="157"/>
      <c r="O149" s="157"/>
      <c r="P149" s="157"/>
      <c r="Q149" s="157"/>
      <c r="R149" s="158"/>
      <c r="S149" s="158"/>
      <c r="T149" s="158"/>
      <c r="U149" s="158"/>
      <c r="V149" s="158"/>
      <c r="W149" s="158"/>
      <c r="X149" s="158"/>
      <c r="Y149" s="158"/>
      <c r="Z149" s="147"/>
      <c r="AA149" s="147"/>
      <c r="AB149" s="147"/>
      <c r="AC149" s="147"/>
      <c r="AD149" s="147"/>
      <c r="AE149" s="147"/>
      <c r="AF149" s="147"/>
      <c r="AG149" s="147" t="s">
        <v>157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">
      <c r="A150" s="154"/>
      <c r="B150" s="155"/>
      <c r="C150" s="189" t="s">
        <v>220</v>
      </c>
      <c r="D150" s="160"/>
      <c r="E150" s="161">
        <v>54.14</v>
      </c>
      <c r="F150" s="158"/>
      <c r="G150" s="158"/>
      <c r="H150" s="158"/>
      <c r="I150" s="158"/>
      <c r="J150" s="158"/>
      <c r="K150" s="158"/>
      <c r="L150" s="158"/>
      <c r="M150" s="158"/>
      <c r="N150" s="157"/>
      <c r="O150" s="157"/>
      <c r="P150" s="157"/>
      <c r="Q150" s="157"/>
      <c r="R150" s="158"/>
      <c r="S150" s="158"/>
      <c r="T150" s="158"/>
      <c r="U150" s="158"/>
      <c r="V150" s="158"/>
      <c r="W150" s="158"/>
      <c r="X150" s="158"/>
      <c r="Y150" s="158"/>
      <c r="Z150" s="147"/>
      <c r="AA150" s="147"/>
      <c r="AB150" s="147"/>
      <c r="AC150" s="147"/>
      <c r="AD150" s="147"/>
      <c r="AE150" s="147"/>
      <c r="AF150" s="147"/>
      <c r="AG150" s="147" t="s">
        <v>143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3">
        <v>46</v>
      </c>
      <c r="B151" s="174" t="s">
        <v>299</v>
      </c>
      <c r="C151" s="188" t="s">
        <v>300</v>
      </c>
      <c r="D151" s="175" t="s">
        <v>155</v>
      </c>
      <c r="E151" s="176">
        <v>17.8</v>
      </c>
      <c r="F151" s="177"/>
      <c r="G151" s="178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21</v>
      </c>
      <c r="M151" s="158">
        <f>G151*(1+L151/100)</f>
        <v>0</v>
      </c>
      <c r="N151" s="157">
        <v>0</v>
      </c>
      <c r="O151" s="157">
        <f>ROUND(E151*N151,2)</f>
        <v>0</v>
      </c>
      <c r="P151" s="157">
        <v>0</v>
      </c>
      <c r="Q151" s="157">
        <f>ROUND(E151*P151,2)</f>
        <v>0</v>
      </c>
      <c r="R151" s="158"/>
      <c r="S151" s="158" t="s">
        <v>281</v>
      </c>
      <c r="T151" s="158" t="s">
        <v>282</v>
      </c>
      <c r="U151" s="158">
        <v>0</v>
      </c>
      <c r="V151" s="158">
        <f>ROUND(E151*U151,2)</f>
        <v>0</v>
      </c>
      <c r="W151" s="158"/>
      <c r="X151" s="158" t="s">
        <v>139</v>
      </c>
      <c r="Y151" s="158" t="s">
        <v>140</v>
      </c>
      <c r="Z151" s="147"/>
      <c r="AA151" s="147"/>
      <c r="AB151" s="147"/>
      <c r="AC151" s="147"/>
      <c r="AD151" s="147"/>
      <c r="AE151" s="147"/>
      <c r="AF151" s="147"/>
      <c r="AG151" s="147" t="s">
        <v>141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2" x14ac:dyDescent="0.2">
      <c r="A152" s="154"/>
      <c r="B152" s="155"/>
      <c r="C152" s="189" t="s">
        <v>301</v>
      </c>
      <c r="D152" s="160"/>
      <c r="E152" s="161">
        <v>17.8</v>
      </c>
      <c r="F152" s="158"/>
      <c r="G152" s="158"/>
      <c r="H152" s="158"/>
      <c r="I152" s="158"/>
      <c r="J152" s="158"/>
      <c r="K152" s="158"/>
      <c r="L152" s="158"/>
      <c r="M152" s="158"/>
      <c r="N152" s="157"/>
      <c r="O152" s="157"/>
      <c r="P152" s="157"/>
      <c r="Q152" s="157"/>
      <c r="R152" s="158"/>
      <c r="S152" s="158"/>
      <c r="T152" s="158"/>
      <c r="U152" s="158"/>
      <c r="V152" s="158"/>
      <c r="W152" s="158"/>
      <c r="X152" s="158"/>
      <c r="Y152" s="158"/>
      <c r="Z152" s="147"/>
      <c r="AA152" s="147"/>
      <c r="AB152" s="147"/>
      <c r="AC152" s="147"/>
      <c r="AD152" s="147"/>
      <c r="AE152" s="147"/>
      <c r="AF152" s="147"/>
      <c r="AG152" s="147" t="s">
        <v>143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ht="22.5" outlineLevel="1" x14ac:dyDescent="0.2">
      <c r="A153" s="173">
        <v>47</v>
      </c>
      <c r="B153" s="174" t="s">
        <v>302</v>
      </c>
      <c r="C153" s="188" t="s">
        <v>303</v>
      </c>
      <c r="D153" s="175" t="s">
        <v>137</v>
      </c>
      <c r="E153" s="176">
        <v>2.5</v>
      </c>
      <c r="F153" s="177"/>
      <c r="G153" s="178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21</v>
      </c>
      <c r="M153" s="158">
        <f>G153*(1+L153/100)</f>
        <v>0</v>
      </c>
      <c r="N153" s="157">
        <v>1.355E-2</v>
      </c>
      <c r="O153" s="157">
        <f>ROUND(E153*N153,2)</f>
        <v>0.03</v>
      </c>
      <c r="P153" s="157">
        <v>0</v>
      </c>
      <c r="Q153" s="157">
        <f>ROUND(E153*P153,2)</f>
        <v>0</v>
      </c>
      <c r="R153" s="158"/>
      <c r="S153" s="158" t="s">
        <v>138</v>
      </c>
      <c r="T153" s="158" t="s">
        <v>304</v>
      </c>
      <c r="U153" s="158">
        <v>0</v>
      </c>
      <c r="V153" s="158">
        <f>ROUND(E153*U153,2)</f>
        <v>0</v>
      </c>
      <c r="W153" s="158"/>
      <c r="X153" s="158" t="s">
        <v>305</v>
      </c>
      <c r="Y153" s="158" t="s">
        <v>140</v>
      </c>
      <c r="Z153" s="147"/>
      <c r="AA153" s="147"/>
      <c r="AB153" s="147"/>
      <c r="AC153" s="147"/>
      <c r="AD153" s="147"/>
      <c r="AE153" s="147"/>
      <c r="AF153" s="147"/>
      <c r="AG153" s="147" t="s">
        <v>306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2" x14ac:dyDescent="0.2">
      <c r="A154" s="154"/>
      <c r="B154" s="155"/>
      <c r="C154" s="189" t="s">
        <v>307</v>
      </c>
      <c r="D154" s="160"/>
      <c r="E154" s="161">
        <v>2.5</v>
      </c>
      <c r="F154" s="158"/>
      <c r="G154" s="158"/>
      <c r="H154" s="158"/>
      <c r="I154" s="158"/>
      <c r="J154" s="158"/>
      <c r="K154" s="158"/>
      <c r="L154" s="158"/>
      <c r="M154" s="158"/>
      <c r="N154" s="157"/>
      <c r="O154" s="157"/>
      <c r="P154" s="157"/>
      <c r="Q154" s="157"/>
      <c r="R154" s="158"/>
      <c r="S154" s="158"/>
      <c r="T154" s="158"/>
      <c r="U154" s="158"/>
      <c r="V154" s="158"/>
      <c r="W154" s="158"/>
      <c r="X154" s="158"/>
      <c r="Y154" s="158"/>
      <c r="Z154" s="147"/>
      <c r="AA154" s="147"/>
      <c r="AB154" s="147"/>
      <c r="AC154" s="147"/>
      <c r="AD154" s="147"/>
      <c r="AE154" s="147"/>
      <c r="AF154" s="147"/>
      <c r="AG154" s="147" t="s">
        <v>143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3">
        <v>48</v>
      </c>
      <c r="B155" s="174" t="s">
        <v>308</v>
      </c>
      <c r="C155" s="188" t="s">
        <v>309</v>
      </c>
      <c r="D155" s="175" t="s">
        <v>137</v>
      </c>
      <c r="E155" s="176">
        <v>66.191999999999993</v>
      </c>
      <c r="F155" s="177"/>
      <c r="G155" s="178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21</v>
      </c>
      <c r="M155" s="158">
        <f>G155*(1+L155/100)</f>
        <v>0</v>
      </c>
      <c r="N155" s="157">
        <v>3.7799999999999999E-3</v>
      </c>
      <c r="O155" s="157">
        <f>ROUND(E155*N155,2)</f>
        <v>0.25</v>
      </c>
      <c r="P155" s="157">
        <v>0</v>
      </c>
      <c r="Q155" s="157">
        <f>ROUND(E155*P155,2)</f>
        <v>0</v>
      </c>
      <c r="R155" s="158"/>
      <c r="S155" s="158" t="s">
        <v>138</v>
      </c>
      <c r="T155" s="158" t="s">
        <v>138</v>
      </c>
      <c r="U155" s="158">
        <v>0</v>
      </c>
      <c r="V155" s="158">
        <f>ROUND(E155*U155,2)</f>
        <v>0</v>
      </c>
      <c r="W155" s="158"/>
      <c r="X155" s="158" t="s">
        <v>305</v>
      </c>
      <c r="Y155" s="158" t="s">
        <v>140</v>
      </c>
      <c r="Z155" s="147"/>
      <c r="AA155" s="147"/>
      <c r="AB155" s="147"/>
      <c r="AC155" s="147"/>
      <c r="AD155" s="147"/>
      <c r="AE155" s="147"/>
      <c r="AF155" s="147"/>
      <c r="AG155" s="147" t="s">
        <v>306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2" x14ac:dyDescent="0.2">
      <c r="A156" s="154"/>
      <c r="B156" s="155"/>
      <c r="C156" s="267" t="s">
        <v>310</v>
      </c>
      <c r="D156" s="268"/>
      <c r="E156" s="268"/>
      <c r="F156" s="268"/>
      <c r="G156" s="268"/>
      <c r="H156" s="158"/>
      <c r="I156" s="158"/>
      <c r="J156" s="158"/>
      <c r="K156" s="158"/>
      <c r="L156" s="158"/>
      <c r="M156" s="158"/>
      <c r="N156" s="157"/>
      <c r="O156" s="157"/>
      <c r="P156" s="157"/>
      <c r="Q156" s="157"/>
      <c r="R156" s="158"/>
      <c r="S156" s="158"/>
      <c r="T156" s="158"/>
      <c r="U156" s="158"/>
      <c r="V156" s="158"/>
      <c r="W156" s="158"/>
      <c r="X156" s="158"/>
      <c r="Y156" s="158"/>
      <c r="Z156" s="147"/>
      <c r="AA156" s="147"/>
      <c r="AB156" s="147"/>
      <c r="AC156" s="147"/>
      <c r="AD156" s="147"/>
      <c r="AE156" s="147"/>
      <c r="AF156" s="147"/>
      <c r="AG156" s="147" t="s">
        <v>157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85" t="str">
        <f>C156</f>
        <v>Nanesení hydroizolační stěrky ve dvou vrstvách. Vlepení těsnicí pásky do spoje podlaha-stěna, přitlačení a uhlazení, přetažení pásky další vrstvou izolační stěrky.</v>
      </c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189" t="s">
        <v>311</v>
      </c>
      <c r="D157" s="160"/>
      <c r="E157" s="161">
        <v>7.4969999999999999</v>
      </c>
      <c r="F157" s="158"/>
      <c r="G157" s="158"/>
      <c r="H157" s="158"/>
      <c r="I157" s="158"/>
      <c r="J157" s="158"/>
      <c r="K157" s="158"/>
      <c r="L157" s="158"/>
      <c r="M157" s="158"/>
      <c r="N157" s="157"/>
      <c r="O157" s="157"/>
      <c r="P157" s="157"/>
      <c r="Q157" s="157"/>
      <c r="R157" s="158"/>
      <c r="S157" s="158"/>
      <c r="T157" s="158"/>
      <c r="U157" s="158"/>
      <c r="V157" s="158"/>
      <c r="W157" s="158"/>
      <c r="X157" s="158"/>
      <c r="Y157" s="158"/>
      <c r="Z157" s="147"/>
      <c r="AA157" s="147"/>
      <c r="AB157" s="147"/>
      <c r="AC157" s="147"/>
      <c r="AD157" s="147"/>
      <c r="AE157" s="147"/>
      <c r="AF157" s="147"/>
      <c r="AG157" s="147" t="s">
        <v>143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9" t="s">
        <v>312</v>
      </c>
      <c r="D158" s="160"/>
      <c r="E158" s="161">
        <v>0.85499999999999998</v>
      </c>
      <c r="F158" s="158"/>
      <c r="G158" s="158"/>
      <c r="H158" s="158"/>
      <c r="I158" s="158"/>
      <c r="J158" s="158"/>
      <c r="K158" s="158"/>
      <c r="L158" s="158"/>
      <c r="M158" s="158"/>
      <c r="N158" s="157"/>
      <c r="O158" s="157"/>
      <c r="P158" s="157"/>
      <c r="Q158" s="157"/>
      <c r="R158" s="158"/>
      <c r="S158" s="158"/>
      <c r="T158" s="158"/>
      <c r="U158" s="158"/>
      <c r="V158" s="158"/>
      <c r="W158" s="158"/>
      <c r="X158" s="158"/>
      <c r="Y158" s="158"/>
      <c r="Z158" s="147"/>
      <c r="AA158" s="147"/>
      <c r="AB158" s="147"/>
      <c r="AC158" s="147"/>
      <c r="AD158" s="147"/>
      <c r="AE158" s="147"/>
      <c r="AF158" s="147"/>
      <c r="AG158" s="147" t="s">
        <v>143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9" t="s">
        <v>313</v>
      </c>
      <c r="D159" s="160"/>
      <c r="E159" s="161">
        <v>3.7</v>
      </c>
      <c r="F159" s="158"/>
      <c r="G159" s="158"/>
      <c r="H159" s="158"/>
      <c r="I159" s="158"/>
      <c r="J159" s="158"/>
      <c r="K159" s="158"/>
      <c r="L159" s="158"/>
      <c r="M159" s="158"/>
      <c r="N159" s="157"/>
      <c r="O159" s="157"/>
      <c r="P159" s="157"/>
      <c r="Q159" s="157"/>
      <c r="R159" s="158"/>
      <c r="S159" s="158"/>
      <c r="T159" s="158"/>
      <c r="U159" s="158"/>
      <c r="V159" s="158"/>
      <c r="W159" s="158"/>
      <c r="X159" s="158"/>
      <c r="Y159" s="158"/>
      <c r="Z159" s="147"/>
      <c r="AA159" s="147"/>
      <c r="AB159" s="147"/>
      <c r="AC159" s="147"/>
      <c r="AD159" s="147"/>
      <c r="AE159" s="147"/>
      <c r="AF159" s="147"/>
      <c r="AG159" s="147" t="s">
        <v>143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9" t="s">
        <v>314</v>
      </c>
      <c r="D160" s="160"/>
      <c r="E160" s="161">
        <v>54.14</v>
      </c>
      <c r="F160" s="158"/>
      <c r="G160" s="158"/>
      <c r="H160" s="158"/>
      <c r="I160" s="158"/>
      <c r="J160" s="158"/>
      <c r="K160" s="158"/>
      <c r="L160" s="158"/>
      <c r="M160" s="158"/>
      <c r="N160" s="157"/>
      <c r="O160" s="157"/>
      <c r="P160" s="157"/>
      <c r="Q160" s="157"/>
      <c r="R160" s="158"/>
      <c r="S160" s="158"/>
      <c r="T160" s="158"/>
      <c r="U160" s="158"/>
      <c r="V160" s="158"/>
      <c r="W160" s="158"/>
      <c r="X160" s="158"/>
      <c r="Y160" s="158"/>
      <c r="Z160" s="147"/>
      <c r="AA160" s="147"/>
      <c r="AB160" s="147"/>
      <c r="AC160" s="147"/>
      <c r="AD160" s="147"/>
      <c r="AE160" s="147"/>
      <c r="AF160" s="147"/>
      <c r="AG160" s="147" t="s">
        <v>143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>
        <v>49</v>
      </c>
      <c r="B161" s="155" t="s">
        <v>315</v>
      </c>
      <c r="C161" s="192" t="s">
        <v>316</v>
      </c>
      <c r="D161" s="156" t="s">
        <v>0</v>
      </c>
      <c r="E161" s="186"/>
      <c r="F161" s="159"/>
      <c r="G161" s="158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57">
        <v>0</v>
      </c>
      <c r="O161" s="157">
        <f>ROUND(E161*N161,2)</f>
        <v>0</v>
      </c>
      <c r="P161" s="157">
        <v>0</v>
      </c>
      <c r="Q161" s="157">
        <f>ROUND(E161*P161,2)</f>
        <v>0</v>
      </c>
      <c r="R161" s="158"/>
      <c r="S161" s="158" t="s">
        <v>138</v>
      </c>
      <c r="T161" s="158" t="s">
        <v>138</v>
      </c>
      <c r="U161" s="158">
        <v>0</v>
      </c>
      <c r="V161" s="158">
        <f>ROUND(E161*U161,2)</f>
        <v>0</v>
      </c>
      <c r="W161" s="158"/>
      <c r="X161" s="158" t="s">
        <v>287</v>
      </c>
      <c r="Y161" s="158" t="s">
        <v>140</v>
      </c>
      <c r="Z161" s="147"/>
      <c r="AA161" s="147"/>
      <c r="AB161" s="147"/>
      <c r="AC161" s="147"/>
      <c r="AD161" s="147"/>
      <c r="AE161" s="147"/>
      <c r="AF161" s="147"/>
      <c r="AG161" s="147" t="s">
        <v>288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x14ac:dyDescent="0.2">
      <c r="A162" s="166" t="s">
        <v>133</v>
      </c>
      <c r="B162" s="167" t="s">
        <v>76</v>
      </c>
      <c r="C162" s="187" t="s">
        <v>77</v>
      </c>
      <c r="D162" s="168"/>
      <c r="E162" s="169"/>
      <c r="F162" s="170"/>
      <c r="G162" s="171">
        <f>SUMIF(AG163:AG164,"&lt;&gt;NOR",G163:G164)</f>
        <v>0</v>
      </c>
      <c r="H162" s="165"/>
      <c r="I162" s="165">
        <f>SUM(I163:I164)</f>
        <v>0</v>
      </c>
      <c r="J162" s="165"/>
      <c r="K162" s="165">
        <f>SUM(K163:K164)</f>
        <v>0</v>
      </c>
      <c r="L162" s="165"/>
      <c r="M162" s="165">
        <f>SUM(M163:M164)</f>
        <v>0</v>
      </c>
      <c r="N162" s="164"/>
      <c r="O162" s="164">
        <f>SUM(O163:O164)</f>
        <v>0</v>
      </c>
      <c r="P162" s="164"/>
      <c r="Q162" s="164">
        <f>SUM(Q163:Q164)</f>
        <v>0</v>
      </c>
      <c r="R162" s="165"/>
      <c r="S162" s="165"/>
      <c r="T162" s="165"/>
      <c r="U162" s="165"/>
      <c r="V162" s="165">
        <f>SUM(V163:V164)</f>
        <v>3</v>
      </c>
      <c r="W162" s="165"/>
      <c r="X162" s="165"/>
      <c r="Y162" s="165"/>
      <c r="AG162" t="s">
        <v>134</v>
      </c>
    </row>
    <row r="163" spans="1:60" ht="22.5" outlineLevel="1" x14ac:dyDescent="0.2">
      <c r="A163" s="173">
        <v>50</v>
      </c>
      <c r="B163" s="174" t="s">
        <v>317</v>
      </c>
      <c r="C163" s="188" t="s">
        <v>318</v>
      </c>
      <c r="D163" s="175" t="s">
        <v>155</v>
      </c>
      <c r="E163" s="176">
        <v>60</v>
      </c>
      <c r="F163" s="177"/>
      <c r="G163" s="178">
        <f>ROUND(E163*F163,2)</f>
        <v>0</v>
      </c>
      <c r="H163" s="159"/>
      <c r="I163" s="158">
        <f>ROUND(E163*H163,2)</f>
        <v>0</v>
      </c>
      <c r="J163" s="159"/>
      <c r="K163" s="158">
        <f>ROUND(E163*J163,2)</f>
        <v>0</v>
      </c>
      <c r="L163" s="158">
        <v>21</v>
      </c>
      <c r="M163" s="158">
        <f>G163*(1+L163/100)</f>
        <v>0</v>
      </c>
      <c r="N163" s="157">
        <v>0</v>
      </c>
      <c r="O163" s="157">
        <f>ROUND(E163*N163,2)</f>
        <v>0</v>
      </c>
      <c r="P163" s="157">
        <v>0</v>
      </c>
      <c r="Q163" s="157">
        <f>ROUND(E163*P163,2)</f>
        <v>0</v>
      </c>
      <c r="R163" s="158"/>
      <c r="S163" s="158" t="s">
        <v>138</v>
      </c>
      <c r="T163" s="158" t="s">
        <v>138</v>
      </c>
      <c r="U163" s="158">
        <v>0.05</v>
      </c>
      <c r="V163" s="158">
        <f>ROUND(E163*U163,2)</f>
        <v>3</v>
      </c>
      <c r="W163" s="158"/>
      <c r="X163" s="158" t="s">
        <v>139</v>
      </c>
      <c r="Y163" s="158" t="s">
        <v>140</v>
      </c>
      <c r="Z163" s="147"/>
      <c r="AA163" s="147"/>
      <c r="AB163" s="147"/>
      <c r="AC163" s="147"/>
      <c r="AD163" s="147"/>
      <c r="AE163" s="147"/>
      <c r="AF163" s="147"/>
      <c r="AG163" s="147" t="s">
        <v>141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>
        <v>51</v>
      </c>
      <c r="B164" s="155" t="s">
        <v>319</v>
      </c>
      <c r="C164" s="192" t="s">
        <v>320</v>
      </c>
      <c r="D164" s="156" t="s">
        <v>0</v>
      </c>
      <c r="E164" s="186"/>
      <c r="F164" s="159"/>
      <c r="G164" s="158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21</v>
      </c>
      <c r="M164" s="158">
        <f>G164*(1+L164/100)</f>
        <v>0</v>
      </c>
      <c r="N164" s="157">
        <v>0</v>
      </c>
      <c r="O164" s="157">
        <f>ROUND(E164*N164,2)</f>
        <v>0</v>
      </c>
      <c r="P164" s="157">
        <v>0</v>
      </c>
      <c r="Q164" s="157">
        <f>ROUND(E164*P164,2)</f>
        <v>0</v>
      </c>
      <c r="R164" s="158"/>
      <c r="S164" s="158" t="s">
        <v>138</v>
      </c>
      <c r="T164" s="158" t="s">
        <v>138</v>
      </c>
      <c r="U164" s="158">
        <v>0</v>
      </c>
      <c r="V164" s="158">
        <f>ROUND(E164*U164,2)</f>
        <v>0</v>
      </c>
      <c r="W164" s="158"/>
      <c r="X164" s="158" t="s">
        <v>287</v>
      </c>
      <c r="Y164" s="158" t="s">
        <v>140</v>
      </c>
      <c r="Z164" s="147"/>
      <c r="AA164" s="147"/>
      <c r="AB164" s="147"/>
      <c r="AC164" s="147"/>
      <c r="AD164" s="147"/>
      <c r="AE164" s="147"/>
      <c r="AF164" s="147"/>
      <c r="AG164" s="147" t="s">
        <v>288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x14ac:dyDescent="0.2">
      <c r="A165" s="166" t="s">
        <v>133</v>
      </c>
      <c r="B165" s="167" t="s">
        <v>78</v>
      </c>
      <c r="C165" s="187" t="s">
        <v>79</v>
      </c>
      <c r="D165" s="168"/>
      <c r="E165" s="169"/>
      <c r="F165" s="170"/>
      <c r="G165" s="171">
        <f>SUMIF(AG166:AG166,"&lt;&gt;NOR",G166:G166)</f>
        <v>0</v>
      </c>
      <c r="H165" s="165"/>
      <c r="I165" s="165">
        <f>SUM(I166:I166)</f>
        <v>0</v>
      </c>
      <c r="J165" s="165"/>
      <c r="K165" s="165">
        <f>SUM(K166:K166)</f>
        <v>0</v>
      </c>
      <c r="L165" s="165"/>
      <c r="M165" s="165">
        <f>SUM(M166:M166)</f>
        <v>0</v>
      </c>
      <c r="N165" s="164"/>
      <c r="O165" s="164">
        <f>SUM(O166:O166)</f>
        <v>0</v>
      </c>
      <c r="P165" s="164"/>
      <c r="Q165" s="164">
        <f>SUM(Q166:Q166)</f>
        <v>0</v>
      </c>
      <c r="R165" s="165"/>
      <c r="S165" s="165"/>
      <c r="T165" s="165"/>
      <c r="U165" s="165"/>
      <c r="V165" s="165">
        <f>SUM(V166:V166)</f>
        <v>0</v>
      </c>
      <c r="W165" s="165"/>
      <c r="X165" s="165"/>
      <c r="Y165" s="165"/>
      <c r="AG165" t="s">
        <v>134</v>
      </c>
    </row>
    <row r="166" spans="1:60" outlineLevel="1" x14ac:dyDescent="0.2">
      <c r="A166" s="179">
        <v>52</v>
      </c>
      <c r="B166" s="180" t="s">
        <v>321</v>
      </c>
      <c r="C166" s="190" t="s">
        <v>79</v>
      </c>
      <c r="D166" s="181" t="s">
        <v>291</v>
      </c>
      <c r="E166" s="182">
        <v>1</v>
      </c>
      <c r="F166" s="183"/>
      <c r="G166" s="184">
        <f>ROUND(E166*F166,2)</f>
        <v>0</v>
      </c>
      <c r="H166" s="159"/>
      <c r="I166" s="158">
        <f>ROUND(E166*H166,2)</f>
        <v>0</v>
      </c>
      <c r="J166" s="159"/>
      <c r="K166" s="158">
        <f>ROUND(E166*J166,2)</f>
        <v>0</v>
      </c>
      <c r="L166" s="158">
        <v>21</v>
      </c>
      <c r="M166" s="158">
        <f>G166*(1+L166/100)</f>
        <v>0</v>
      </c>
      <c r="N166" s="157">
        <v>0</v>
      </c>
      <c r="O166" s="157">
        <f>ROUND(E166*N166,2)</f>
        <v>0</v>
      </c>
      <c r="P166" s="157">
        <v>0</v>
      </c>
      <c r="Q166" s="157">
        <f>ROUND(E166*P166,2)</f>
        <v>0</v>
      </c>
      <c r="R166" s="158"/>
      <c r="S166" s="158" t="s">
        <v>281</v>
      </c>
      <c r="T166" s="158" t="s">
        <v>282</v>
      </c>
      <c r="U166" s="158">
        <v>0</v>
      </c>
      <c r="V166" s="158">
        <f>ROUND(E166*U166,2)</f>
        <v>0</v>
      </c>
      <c r="W166" s="158"/>
      <c r="X166" s="158" t="s">
        <v>139</v>
      </c>
      <c r="Y166" s="158" t="s">
        <v>140</v>
      </c>
      <c r="Z166" s="147"/>
      <c r="AA166" s="147"/>
      <c r="AB166" s="147"/>
      <c r="AC166" s="147"/>
      <c r="AD166" s="147"/>
      <c r="AE166" s="147"/>
      <c r="AF166" s="147"/>
      <c r="AG166" s="147" t="s">
        <v>141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x14ac:dyDescent="0.2">
      <c r="A167" s="166" t="s">
        <v>133</v>
      </c>
      <c r="B167" s="167" t="s">
        <v>80</v>
      </c>
      <c r="C167" s="187" t="s">
        <v>81</v>
      </c>
      <c r="D167" s="168"/>
      <c r="E167" s="169"/>
      <c r="F167" s="170"/>
      <c r="G167" s="171">
        <f>SUMIF(AG168:AG168,"&lt;&gt;NOR",G168:G168)</f>
        <v>0</v>
      </c>
      <c r="H167" s="165"/>
      <c r="I167" s="165">
        <f>SUM(I168:I168)</f>
        <v>0</v>
      </c>
      <c r="J167" s="165"/>
      <c r="K167" s="165">
        <f>SUM(K168:K168)</f>
        <v>0</v>
      </c>
      <c r="L167" s="165"/>
      <c r="M167" s="165">
        <f>SUM(M168:M168)</f>
        <v>0</v>
      </c>
      <c r="N167" s="164"/>
      <c r="O167" s="164">
        <f>SUM(O168:O168)</f>
        <v>0</v>
      </c>
      <c r="P167" s="164"/>
      <c r="Q167" s="164">
        <f>SUM(Q168:Q168)</f>
        <v>0.25</v>
      </c>
      <c r="R167" s="165"/>
      <c r="S167" s="165"/>
      <c r="T167" s="165"/>
      <c r="U167" s="165"/>
      <c r="V167" s="165">
        <f>SUM(V168:V168)</f>
        <v>1.89</v>
      </c>
      <c r="W167" s="165"/>
      <c r="X167" s="165"/>
      <c r="Y167" s="165"/>
      <c r="AG167" t="s">
        <v>134</v>
      </c>
    </row>
    <row r="168" spans="1:60" outlineLevel="1" x14ac:dyDescent="0.2">
      <c r="A168" s="179">
        <v>53</v>
      </c>
      <c r="B168" s="180" t="s">
        <v>322</v>
      </c>
      <c r="C168" s="190" t="s">
        <v>323</v>
      </c>
      <c r="D168" s="181" t="s">
        <v>223</v>
      </c>
      <c r="E168" s="182">
        <v>3</v>
      </c>
      <c r="F168" s="183"/>
      <c r="G168" s="184">
        <f>ROUND(E168*F168,2)</f>
        <v>0</v>
      </c>
      <c r="H168" s="159"/>
      <c r="I168" s="158">
        <f>ROUND(E168*H168,2)</f>
        <v>0</v>
      </c>
      <c r="J168" s="159"/>
      <c r="K168" s="158">
        <f>ROUND(E168*J168,2)</f>
        <v>0</v>
      </c>
      <c r="L168" s="158">
        <v>21</v>
      </c>
      <c r="M168" s="158">
        <f>G168*(1+L168/100)</f>
        <v>0</v>
      </c>
      <c r="N168" s="157">
        <v>0</v>
      </c>
      <c r="O168" s="157">
        <f>ROUND(E168*N168,2)</f>
        <v>0</v>
      </c>
      <c r="P168" s="157">
        <v>8.2000000000000003E-2</v>
      </c>
      <c r="Q168" s="157">
        <f>ROUND(E168*P168,2)</f>
        <v>0.25</v>
      </c>
      <c r="R168" s="158"/>
      <c r="S168" s="158" t="s">
        <v>138</v>
      </c>
      <c r="T168" s="158" t="s">
        <v>138</v>
      </c>
      <c r="U168" s="158">
        <v>0.63</v>
      </c>
      <c r="V168" s="158">
        <f>ROUND(E168*U168,2)</f>
        <v>1.89</v>
      </c>
      <c r="W168" s="158"/>
      <c r="X168" s="158" t="s">
        <v>139</v>
      </c>
      <c r="Y168" s="158" t="s">
        <v>140</v>
      </c>
      <c r="Z168" s="147"/>
      <c r="AA168" s="147"/>
      <c r="AB168" s="147"/>
      <c r="AC168" s="147"/>
      <c r="AD168" s="147"/>
      <c r="AE168" s="147"/>
      <c r="AF168" s="147"/>
      <c r="AG168" s="147" t="s">
        <v>141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x14ac:dyDescent="0.2">
      <c r="A169" s="166" t="s">
        <v>133</v>
      </c>
      <c r="B169" s="167" t="s">
        <v>82</v>
      </c>
      <c r="C169" s="187" t="s">
        <v>83</v>
      </c>
      <c r="D169" s="168"/>
      <c r="E169" s="169"/>
      <c r="F169" s="170"/>
      <c r="G169" s="171">
        <f>SUMIF(AG170:AG173,"&lt;&gt;NOR",G170:G173)</f>
        <v>0</v>
      </c>
      <c r="H169" s="165"/>
      <c r="I169" s="165">
        <f>SUM(I170:I173)</f>
        <v>0</v>
      </c>
      <c r="J169" s="165"/>
      <c r="K169" s="165">
        <f>SUM(K170:K173)</f>
        <v>0</v>
      </c>
      <c r="L169" s="165"/>
      <c r="M169" s="165">
        <f>SUM(M170:M173)</f>
        <v>0</v>
      </c>
      <c r="N169" s="164"/>
      <c r="O169" s="164">
        <f>SUM(O170:O173)</f>
        <v>0</v>
      </c>
      <c r="P169" s="164"/>
      <c r="Q169" s="164">
        <f>SUM(Q170:Q173)</f>
        <v>0</v>
      </c>
      <c r="R169" s="165"/>
      <c r="S169" s="165"/>
      <c r="T169" s="165"/>
      <c r="U169" s="165"/>
      <c r="V169" s="165">
        <f>SUM(V170:V173)</f>
        <v>0</v>
      </c>
      <c r="W169" s="165"/>
      <c r="X169" s="165"/>
      <c r="Y169" s="165"/>
      <c r="AG169" t="s">
        <v>134</v>
      </c>
    </row>
    <row r="170" spans="1:60" ht="22.5" outlineLevel="1" x14ac:dyDescent="0.2">
      <c r="A170" s="173">
        <v>54</v>
      </c>
      <c r="B170" s="174" t="s">
        <v>324</v>
      </c>
      <c r="C170" s="188" t="s">
        <v>325</v>
      </c>
      <c r="D170" s="175" t="s">
        <v>223</v>
      </c>
      <c r="E170" s="176">
        <v>1</v>
      </c>
      <c r="F170" s="177"/>
      <c r="G170" s="178">
        <f>ROUND(E170*F170,2)</f>
        <v>0</v>
      </c>
      <c r="H170" s="159"/>
      <c r="I170" s="158">
        <f>ROUND(E170*H170,2)</f>
        <v>0</v>
      </c>
      <c r="J170" s="159"/>
      <c r="K170" s="158">
        <f>ROUND(E170*J170,2)</f>
        <v>0</v>
      </c>
      <c r="L170" s="158">
        <v>21</v>
      </c>
      <c r="M170" s="158">
        <f>G170*(1+L170/100)</f>
        <v>0</v>
      </c>
      <c r="N170" s="157">
        <v>0</v>
      </c>
      <c r="O170" s="157">
        <f>ROUND(E170*N170,2)</f>
        <v>0</v>
      </c>
      <c r="P170" s="157">
        <v>0</v>
      </c>
      <c r="Q170" s="157">
        <f>ROUND(E170*P170,2)</f>
        <v>0</v>
      </c>
      <c r="R170" s="158"/>
      <c r="S170" s="158" t="s">
        <v>281</v>
      </c>
      <c r="T170" s="158" t="s">
        <v>282</v>
      </c>
      <c r="U170" s="158">
        <v>0</v>
      </c>
      <c r="V170" s="158">
        <f>ROUND(E170*U170,2)</f>
        <v>0</v>
      </c>
      <c r="W170" s="158"/>
      <c r="X170" s="158" t="s">
        <v>139</v>
      </c>
      <c r="Y170" s="158" t="s">
        <v>140</v>
      </c>
      <c r="Z170" s="147"/>
      <c r="AA170" s="147"/>
      <c r="AB170" s="147"/>
      <c r="AC170" s="147"/>
      <c r="AD170" s="147"/>
      <c r="AE170" s="147"/>
      <c r="AF170" s="147"/>
      <c r="AG170" s="147" t="s">
        <v>141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189" t="s">
        <v>326</v>
      </c>
      <c r="D171" s="160"/>
      <c r="E171" s="161">
        <v>1</v>
      </c>
      <c r="F171" s="158"/>
      <c r="G171" s="158"/>
      <c r="H171" s="158"/>
      <c r="I171" s="158"/>
      <c r="J171" s="158"/>
      <c r="K171" s="158"/>
      <c r="L171" s="158"/>
      <c r="M171" s="158"/>
      <c r="N171" s="157"/>
      <c r="O171" s="157"/>
      <c r="P171" s="157"/>
      <c r="Q171" s="157"/>
      <c r="R171" s="158"/>
      <c r="S171" s="158"/>
      <c r="T171" s="158"/>
      <c r="U171" s="158"/>
      <c r="V171" s="158"/>
      <c r="W171" s="158"/>
      <c r="X171" s="158"/>
      <c r="Y171" s="158"/>
      <c r="Z171" s="147"/>
      <c r="AA171" s="147"/>
      <c r="AB171" s="147"/>
      <c r="AC171" s="147"/>
      <c r="AD171" s="147"/>
      <c r="AE171" s="147"/>
      <c r="AF171" s="147"/>
      <c r="AG171" s="147" t="s">
        <v>143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ht="22.5" outlineLevel="1" x14ac:dyDescent="0.2">
      <c r="A172" s="173">
        <v>55</v>
      </c>
      <c r="B172" s="174" t="s">
        <v>327</v>
      </c>
      <c r="C172" s="188" t="s">
        <v>328</v>
      </c>
      <c r="D172" s="175" t="s">
        <v>223</v>
      </c>
      <c r="E172" s="176">
        <v>1</v>
      </c>
      <c r="F172" s="177"/>
      <c r="G172" s="178">
        <f>ROUND(E172*F172,2)</f>
        <v>0</v>
      </c>
      <c r="H172" s="159"/>
      <c r="I172" s="158">
        <f>ROUND(E172*H172,2)</f>
        <v>0</v>
      </c>
      <c r="J172" s="159"/>
      <c r="K172" s="158">
        <f>ROUND(E172*J172,2)</f>
        <v>0</v>
      </c>
      <c r="L172" s="158">
        <v>21</v>
      </c>
      <c r="M172" s="158">
        <f>G172*(1+L172/100)</f>
        <v>0</v>
      </c>
      <c r="N172" s="157">
        <v>0</v>
      </c>
      <c r="O172" s="157">
        <f>ROUND(E172*N172,2)</f>
        <v>0</v>
      </c>
      <c r="P172" s="157">
        <v>0</v>
      </c>
      <c r="Q172" s="157">
        <f>ROUND(E172*P172,2)</f>
        <v>0</v>
      </c>
      <c r="R172" s="158"/>
      <c r="S172" s="158" t="s">
        <v>281</v>
      </c>
      <c r="T172" s="158" t="s">
        <v>282</v>
      </c>
      <c r="U172" s="158">
        <v>0</v>
      </c>
      <c r="V172" s="158">
        <f>ROUND(E172*U172,2)</f>
        <v>0</v>
      </c>
      <c r="W172" s="158"/>
      <c r="X172" s="158" t="s">
        <v>139</v>
      </c>
      <c r="Y172" s="158" t="s">
        <v>140</v>
      </c>
      <c r="Z172" s="147"/>
      <c r="AA172" s="147"/>
      <c r="AB172" s="147"/>
      <c r="AC172" s="147"/>
      <c r="AD172" s="147"/>
      <c r="AE172" s="147"/>
      <c r="AF172" s="147"/>
      <c r="AG172" s="147" t="s">
        <v>141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2" x14ac:dyDescent="0.2">
      <c r="A173" s="154"/>
      <c r="B173" s="155"/>
      <c r="C173" s="189" t="s">
        <v>329</v>
      </c>
      <c r="D173" s="160"/>
      <c r="E173" s="161">
        <v>1</v>
      </c>
      <c r="F173" s="158"/>
      <c r="G173" s="158"/>
      <c r="H173" s="158"/>
      <c r="I173" s="158"/>
      <c r="J173" s="158"/>
      <c r="K173" s="158"/>
      <c r="L173" s="158"/>
      <c r="M173" s="158"/>
      <c r="N173" s="157"/>
      <c r="O173" s="157"/>
      <c r="P173" s="157"/>
      <c r="Q173" s="157"/>
      <c r="R173" s="158"/>
      <c r="S173" s="158"/>
      <c r="T173" s="158"/>
      <c r="U173" s="158"/>
      <c r="V173" s="158"/>
      <c r="W173" s="158"/>
      <c r="X173" s="158"/>
      <c r="Y173" s="158"/>
      <c r="Z173" s="147"/>
      <c r="AA173" s="147"/>
      <c r="AB173" s="147"/>
      <c r="AC173" s="147"/>
      <c r="AD173" s="147"/>
      <c r="AE173" s="147"/>
      <c r="AF173" s="147"/>
      <c r="AG173" s="147" t="s">
        <v>143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x14ac:dyDescent="0.2">
      <c r="A174" s="166" t="s">
        <v>133</v>
      </c>
      <c r="B174" s="167" t="s">
        <v>84</v>
      </c>
      <c r="C174" s="187" t="s">
        <v>85</v>
      </c>
      <c r="D174" s="168"/>
      <c r="E174" s="169"/>
      <c r="F174" s="170"/>
      <c r="G174" s="171">
        <f>SUMIF(AG175:AG175,"&lt;&gt;NOR",G175:G175)</f>
        <v>0</v>
      </c>
      <c r="H174" s="165"/>
      <c r="I174" s="165">
        <f>SUM(I175:I175)</f>
        <v>0</v>
      </c>
      <c r="J174" s="165"/>
      <c r="K174" s="165">
        <f>SUM(K175:K175)</f>
        <v>0</v>
      </c>
      <c r="L174" s="165"/>
      <c r="M174" s="165">
        <f>SUM(M175:M175)</f>
        <v>0</v>
      </c>
      <c r="N174" s="164"/>
      <c r="O174" s="164">
        <f>SUM(O175:O175)</f>
        <v>0</v>
      </c>
      <c r="P174" s="164"/>
      <c r="Q174" s="164">
        <f>SUM(Q175:Q175)</f>
        <v>0.01</v>
      </c>
      <c r="R174" s="165"/>
      <c r="S174" s="165"/>
      <c r="T174" s="165"/>
      <c r="U174" s="165"/>
      <c r="V174" s="165">
        <f>SUM(V175:V175)</f>
        <v>1.47</v>
      </c>
      <c r="W174" s="165"/>
      <c r="X174" s="165"/>
      <c r="Y174" s="165"/>
      <c r="AG174" t="s">
        <v>134</v>
      </c>
    </row>
    <row r="175" spans="1:60" outlineLevel="1" x14ac:dyDescent="0.2">
      <c r="A175" s="179">
        <v>56</v>
      </c>
      <c r="B175" s="180" t="s">
        <v>330</v>
      </c>
      <c r="C175" s="190" t="s">
        <v>331</v>
      </c>
      <c r="D175" s="181" t="s">
        <v>223</v>
      </c>
      <c r="E175" s="182">
        <v>3</v>
      </c>
      <c r="F175" s="183"/>
      <c r="G175" s="184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7">
        <v>0</v>
      </c>
      <c r="O175" s="157">
        <f>ROUND(E175*N175,2)</f>
        <v>0</v>
      </c>
      <c r="P175" s="157">
        <v>2E-3</v>
      </c>
      <c r="Q175" s="157">
        <f>ROUND(E175*P175,2)</f>
        <v>0.01</v>
      </c>
      <c r="R175" s="158"/>
      <c r="S175" s="158" t="s">
        <v>138</v>
      </c>
      <c r="T175" s="158" t="s">
        <v>138</v>
      </c>
      <c r="U175" s="158">
        <v>0.49</v>
      </c>
      <c r="V175" s="158">
        <f>ROUND(E175*U175,2)</f>
        <v>1.47</v>
      </c>
      <c r="W175" s="158"/>
      <c r="X175" s="158" t="s">
        <v>139</v>
      </c>
      <c r="Y175" s="158" t="s">
        <v>140</v>
      </c>
      <c r="Z175" s="147"/>
      <c r="AA175" s="147"/>
      <c r="AB175" s="147"/>
      <c r="AC175" s="147"/>
      <c r="AD175" s="147"/>
      <c r="AE175" s="147"/>
      <c r="AF175" s="147"/>
      <c r="AG175" s="147" t="s">
        <v>141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x14ac:dyDescent="0.2">
      <c r="A176" s="166" t="s">
        <v>133</v>
      </c>
      <c r="B176" s="167" t="s">
        <v>86</v>
      </c>
      <c r="C176" s="187" t="s">
        <v>87</v>
      </c>
      <c r="D176" s="168"/>
      <c r="E176" s="169"/>
      <c r="F176" s="170"/>
      <c r="G176" s="171">
        <f>SUMIF(AG177:AG180,"&lt;&gt;NOR",G177:G180)</f>
        <v>0</v>
      </c>
      <c r="H176" s="165"/>
      <c r="I176" s="165">
        <f>SUM(I177:I180)</f>
        <v>0</v>
      </c>
      <c r="J176" s="165"/>
      <c r="K176" s="165">
        <f>SUM(K177:K180)</f>
        <v>0</v>
      </c>
      <c r="L176" s="165"/>
      <c r="M176" s="165">
        <f>SUM(M177:M180)</f>
        <v>0</v>
      </c>
      <c r="N176" s="164"/>
      <c r="O176" s="164">
        <f>SUM(O177:O180)</f>
        <v>0</v>
      </c>
      <c r="P176" s="164"/>
      <c r="Q176" s="164">
        <f>SUM(Q177:Q180)</f>
        <v>0</v>
      </c>
      <c r="R176" s="165"/>
      <c r="S176" s="165"/>
      <c r="T176" s="165"/>
      <c r="U176" s="165"/>
      <c r="V176" s="165">
        <f>SUM(V177:V180)</f>
        <v>0</v>
      </c>
      <c r="W176" s="165"/>
      <c r="X176" s="165"/>
      <c r="Y176" s="165"/>
      <c r="AG176" t="s">
        <v>134</v>
      </c>
    </row>
    <row r="177" spans="1:60" ht="33.75" outlineLevel="1" x14ac:dyDescent="0.2">
      <c r="A177" s="173">
        <v>57</v>
      </c>
      <c r="B177" s="174" t="s">
        <v>332</v>
      </c>
      <c r="C177" s="188" t="s">
        <v>333</v>
      </c>
      <c r="D177" s="175" t="s">
        <v>223</v>
      </c>
      <c r="E177" s="176">
        <v>3</v>
      </c>
      <c r="F177" s="177"/>
      <c r="G177" s="178">
        <f>ROUND(E177*F177,2)</f>
        <v>0</v>
      </c>
      <c r="H177" s="159"/>
      <c r="I177" s="158">
        <f>ROUND(E177*H177,2)</f>
        <v>0</v>
      </c>
      <c r="J177" s="159"/>
      <c r="K177" s="158">
        <f>ROUND(E177*J177,2)</f>
        <v>0</v>
      </c>
      <c r="L177" s="158">
        <v>21</v>
      </c>
      <c r="M177" s="158">
        <f>G177*(1+L177/100)</f>
        <v>0</v>
      </c>
      <c r="N177" s="157">
        <v>0</v>
      </c>
      <c r="O177" s="157">
        <f>ROUND(E177*N177,2)</f>
        <v>0</v>
      </c>
      <c r="P177" s="157">
        <v>0</v>
      </c>
      <c r="Q177" s="157">
        <f>ROUND(E177*P177,2)</f>
        <v>0</v>
      </c>
      <c r="R177" s="158"/>
      <c r="S177" s="158" t="s">
        <v>281</v>
      </c>
      <c r="T177" s="158" t="s">
        <v>282</v>
      </c>
      <c r="U177" s="158">
        <v>0</v>
      </c>
      <c r="V177" s="158">
        <f>ROUND(E177*U177,2)</f>
        <v>0</v>
      </c>
      <c r="W177" s="158"/>
      <c r="X177" s="158" t="s">
        <v>139</v>
      </c>
      <c r="Y177" s="158" t="s">
        <v>140</v>
      </c>
      <c r="Z177" s="147"/>
      <c r="AA177" s="147"/>
      <c r="AB177" s="147"/>
      <c r="AC177" s="147"/>
      <c r="AD177" s="147"/>
      <c r="AE177" s="147"/>
      <c r="AF177" s="147"/>
      <c r="AG177" s="147" t="s">
        <v>141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2" x14ac:dyDescent="0.2">
      <c r="A178" s="154"/>
      <c r="B178" s="155"/>
      <c r="C178" s="267" t="s">
        <v>334</v>
      </c>
      <c r="D178" s="268"/>
      <c r="E178" s="268"/>
      <c r="F178" s="268"/>
      <c r="G178" s="268"/>
      <c r="H178" s="158"/>
      <c r="I178" s="158"/>
      <c r="J178" s="158"/>
      <c r="K178" s="158"/>
      <c r="L178" s="158"/>
      <c r="M178" s="158"/>
      <c r="N178" s="157"/>
      <c r="O178" s="157"/>
      <c r="P178" s="157"/>
      <c r="Q178" s="157"/>
      <c r="R178" s="158"/>
      <c r="S178" s="158"/>
      <c r="T178" s="158"/>
      <c r="U178" s="158"/>
      <c r="V178" s="158"/>
      <c r="W178" s="158"/>
      <c r="X178" s="158"/>
      <c r="Y178" s="158"/>
      <c r="Z178" s="147"/>
      <c r="AA178" s="147"/>
      <c r="AB178" s="147"/>
      <c r="AC178" s="147"/>
      <c r="AD178" s="147"/>
      <c r="AE178" s="147"/>
      <c r="AF178" s="147"/>
      <c r="AG178" s="147" t="s">
        <v>157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269" t="s">
        <v>335</v>
      </c>
      <c r="D179" s="270"/>
      <c r="E179" s="270"/>
      <c r="F179" s="270"/>
      <c r="G179" s="270"/>
      <c r="H179" s="158"/>
      <c r="I179" s="158"/>
      <c r="J179" s="158"/>
      <c r="K179" s="158"/>
      <c r="L179" s="158"/>
      <c r="M179" s="158"/>
      <c r="N179" s="157"/>
      <c r="O179" s="157"/>
      <c r="P179" s="157"/>
      <c r="Q179" s="157"/>
      <c r="R179" s="158"/>
      <c r="S179" s="158"/>
      <c r="T179" s="158"/>
      <c r="U179" s="158"/>
      <c r="V179" s="158"/>
      <c r="W179" s="158"/>
      <c r="X179" s="158"/>
      <c r="Y179" s="158"/>
      <c r="Z179" s="147"/>
      <c r="AA179" s="147"/>
      <c r="AB179" s="147"/>
      <c r="AC179" s="147"/>
      <c r="AD179" s="147"/>
      <c r="AE179" s="147"/>
      <c r="AF179" s="147"/>
      <c r="AG179" s="147" t="s">
        <v>157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269" t="s">
        <v>336</v>
      </c>
      <c r="D180" s="270"/>
      <c r="E180" s="270"/>
      <c r="F180" s="270"/>
      <c r="G180" s="270"/>
      <c r="H180" s="158"/>
      <c r="I180" s="158"/>
      <c r="J180" s="158"/>
      <c r="K180" s="158"/>
      <c r="L180" s="158"/>
      <c r="M180" s="158"/>
      <c r="N180" s="157"/>
      <c r="O180" s="157"/>
      <c r="P180" s="157"/>
      <c r="Q180" s="157"/>
      <c r="R180" s="158"/>
      <c r="S180" s="158"/>
      <c r="T180" s="158"/>
      <c r="U180" s="158"/>
      <c r="V180" s="158"/>
      <c r="W180" s="158"/>
      <c r="X180" s="158"/>
      <c r="Y180" s="158"/>
      <c r="Z180" s="147"/>
      <c r="AA180" s="147"/>
      <c r="AB180" s="147"/>
      <c r="AC180" s="147"/>
      <c r="AD180" s="147"/>
      <c r="AE180" s="147"/>
      <c r="AF180" s="147"/>
      <c r="AG180" s="147" t="s">
        <v>157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x14ac:dyDescent="0.2">
      <c r="A181" s="166" t="s">
        <v>133</v>
      </c>
      <c r="B181" s="167" t="s">
        <v>88</v>
      </c>
      <c r="C181" s="187" t="s">
        <v>89</v>
      </c>
      <c r="D181" s="168"/>
      <c r="E181" s="169"/>
      <c r="F181" s="170"/>
      <c r="G181" s="171">
        <f>SUMIF(AG182:AG189,"&lt;&gt;NOR",G182:G189)</f>
        <v>0</v>
      </c>
      <c r="H181" s="165"/>
      <c r="I181" s="165">
        <f>SUM(I182:I189)</f>
        <v>0</v>
      </c>
      <c r="J181" s="165"/>
      <c r="K181" s="165">
        <f>SUM(K182:K189)</f>
        <v>0</v>
      </c>
      <c r="L181" s="165"/>
      <c r="M181" s="165">
        <f>SUM(M182:M189)</f>
        <v>0</v>
      </c>
      <c r="N181" s="164"/>
      <c r="O181" s="164">
        <f>SUM(O182:O189)</f>
        <v>0</v>
      </c>
      <c r="P181" s="164"/>
      <c r="Q181" s="164">
        <f>SUM(Q182:Q189)</f>
        <v>0</v>
      </c>
      <c r="R181" s="165"/>
      <c r="S181" s="165"/>
      <c r="T181" s="165"/>
      <c r="U181" s="165"/>
      <c r="V181" s="165">
        <f>SUM(V182:V189)</f>
        <v>0</v>
      </c>
      <c r="W181" s="165"/>
      <c r="X181" s="165"/>
      <c r="Y181" s="165"/>
      <c r="AG181" t="s">
        <v>134</v>
      </c>
    </row>
    <row r="182" spans="1:60" ht="22.5" outlineLevel="1" x14ac:dyDescent="0.2">
      <c r="A182" s="173">
        <v>58</v>
      </c>
      <c r="B182" s="174" t="s">
        <v>337</v>
      </c>
      <c r="C182" s="188" t="s">
        <v>338</v>
      </c>
      <c r="D182" s="175" t="s">
        <v>223</v>
      </c>
      <c r="E182" s="176">
        <v>2</v>
      </c>
      <c r="F182" s="177"/>
      <c r="G182" s="178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21</v>
      </c>
      <c r="M182" s="158">
        <f>G182*(1+L182/100)</f>
        <v>0</v>
      </c>
      <c r="N182" s="157">
        <v>0</v>
      </c>
      <c r="O182" s="157">
        <f>ROUND(E182*N182,2)</f>
        <v>0</v>
      </c>
      <c r="P182" s="157">
        <v>0</v>
      </c>
      <c r="Q182" s="157">
        <f>ROUND(E182*P182,2)</f>
        <v>0</v>
      </c>
      <c r="R182" s="158"/>
      <c r="S182" s="158" t="s">
        <v>281</v>
      </c>
      <c r="T182" s="158" t="s">
        <v>282</v>
      </c>
      <c r="U182" s="158">
        <v>0</v>
      </c>
      <c r="V182" s="158">
        <f>ROUND(E182*U182,2)</f>
        <v>0</v>
      </c>
      <c r="W182" s="158"/>
      <c r="X182" s="158" t="s">
        <v>139</v>
      </c>
      <c r="Y182" s="158" t="s">
        <v>140</v>
      </c>
      <c r="Z182" s="147"/>
      <c r="AA182" s="147"/>
      <c r="AB182" s="147"/>
      <c r="AC182" s="147"/>
      <c r="AD182" s="147"/>
      <c r="AE182" s="147"/>
      <c r="AF182" s="147"/>
      <c r="AG182" s="147" t="s">
        <v>141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">
      <c r="A183" s="154"/>
      <c r="B183" s="155"/>
      <c r="C183" s="267" t="s">
        <v>339</v>
      </c>
      <c r="D183" s="268"/>
      <c r="E183" s="268"/>
      <c r="F183" s="268"/>
      <c r="G183" s="268"/>
      <c r="H183" s="158"/>
      <c r="I183" s="158"/>
      <c r="J183" s="158"/>
      <c r="K183" s="158"/>
      <c r="L183" s="158"/>
      <c r="M183" s="158"/>
      <c r="N183" s="157"/>
      <c r="O183" s="157"/>
      <c r="P183" s="157"/>
      <c r="Q183" s="157"/>
      <c r="R183" s="158"/>
      <c r="S183" s="158"/>
      <c r="T183" s="158"/>
      <c r="U183" s="158"/>
      <c r="V183" s="158"/>
      <c r="W183" s="158"/>
      <c r="X183" s="158"/>
      <c r="Y183" s="158"/>
      <c r="Z183" s="147"/>
      <c r="AA183" s="147"/>
      <c r="AB183" s="147"/>
      <c r="AC183" s="147"/>
      <c r="AD183" s="147"/>
      <c r="AE183" s="147"/>
      <c r="AF183" s="147"/>
      <c r="AG183" s="147" t="s">
        <v>157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2" x14ac:dyDescent="0.2">
      <c r="A184" s="154"/>
      <c r="B184" s="155"/>
      <c r="C184" s="189" t="s">
        <v>340</v>
      </c>
      <c r="D184" s="160"/>
      <c r="E184" s="161">
        <v>1</v>
      </c>
      <c r="F184" s="158"/>
      <c r="G184" s="158"/>
      <c r="H184" s="158"/>
      <c r="I184" s="158"/>
      <c r="J184" s="158"/>
      <c r="K184" s="158"/>
      <c r="L184" s="158"/>
      <c r="M184" s="158"/>
      <c r="N184" s="157"/>
      <c r="O184" s="157"/>
      <c r="P184" s="157"/>
      <c r="Q184" s="157"/>
      <c r="R184" s="158"/>
      <c r="S184" s="158"/>
      <c r="T184" s="158"/>
      <c r="U184" s="158"/>
      <c r="V184" s="158"/>
      <c r="W184" s="158"/>
      <c r="X184" s="158"/>
      <c r="Y184" s="158"/>
      <c r="Z184" s="147"/>
      <c r="AA184" s="147"/>
      <c r="AB184" s="147"/>
      <c r="AC184" s="147"/>
      <c r="AD184" s="147"/>
      <c r="AE184" s="147"/>
      <c r="AF184" s="147"/>
      <c r="AG184" s="147" t="s">
        <v>143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9" t="s">
        <v>341</v>
      </c>
      <c r="D185" s="160"/>
      <c r="E185" s="161">
        <v>1</v>
      </c>
      <c r="F185" s="158"/>
      <c r="G185" s="158"/>
      <c r="H185" s="158"/>
      <c r="I185" s="158"/>
      <c r="J185" s="158"/>
      <c r="K185" s="158"/>
      <c r="L185" s="158"/>
      <c r="M185" s="158"/>
      <c r="N185" s="157"/>
      <c r="O185" s="157"/>
      <c r="P185" s="157"/>
      <c r="Q185" s="157"/>
      <c r="R185" s="158"/>
      <c r="S185" s="158"/>
      <c r="T185" s="158"/>
      <c r="U185" s="158"/>
      <c r="V185" s="158"/>
      <c r="W185" s="158"/>
      <c r="X185" s="158"/>
      <c r="Y185" s="158"/>
      <c r="Z185" s="147"/>
      <c r="AA185" s="147"/>
      <c r="AB185" s="147"/>
      <c r="AC185" s="147"/>
      <c r="AD185" s="147"/>
      <c r="AE185" s="147"/>
      <c r="AF185" s="147"/>
      <c r="AG185" s="147" t="s">
        <v>143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ht="22.5" outlineLevel="1" x14ac:dyDescent="0.2">
      <c r="A186" s="173">
        <v>59</v>
      </c>
      <c r="B186" s="174" t="s">
        <v>342</v>
      </c>
      <c r="C186" s="188" t="s">
        <v>343</v>
      </c>
      <c r="D186" s="175" t="s">
        <v>223</v>
      </c>
      <c r="E186" s="176">
        <v>1</v>
      </c>
      <c r="F186" s="177"/>
      <c r="G186" s="178">
        <f>ROUND(E186*F186,2)</f>
        <v>0</v>
      </c>
      <c r="H186" s="159"/>
      <c r="I186" s="158">
        <f>ROUND(E186*H186,2)</f>
        <v>0</v>
      </c>
      <c r="J186" s="159"/>
      <c r="K186" s="158">
        <f>ROUND(E186*J186,2)</f>
        <v>0</v>
      </c>
      <c r="L186" s="158">
        <v>21</v>
      </c>
      <c r="M186" s="158">
        <f>G186*(1+L186/100)</f>
        <v>0</v>
      </c>
      <c r="N186" s="157">
        <v>0</v>
      </c>
      <c r="O186" s="157">
        <f>ROUND(E186*N186,2)</f>
        <v>0</v>
      </c>
      <c r="P186" s="157">
        <v>0</v>
      </c>
      <c r="Q186" s="157">
        <f>ROUND(E186*P186,2)</f>
        <v>0</v>
      </c>
      <c r="R186" s="158"/>
      <c r="S186" s="158" t="s">
        <v>281</v>
      </c>
      <c r="T186" s="158" t="s">
        <v>282</v>
      </c>
      <c r="U186" s="158">
        <v>0</v>
      </c>
      <c r="V186" s="158">
        <f>ROUND(E186*U186,2)</f>
        <v>0</v>
      </c>
      <c r="W186" s="158"/>
      <c r="X186" s="158" t="s">
        <v>139</v>
      </c>
      <c r="Y186" s="158" t="s">
        <v>140</v>
      </c>
      <c r="Z186" s="147"/>
      <c r="AA186" s="147"/>
      <c r="AB186" s="147"/>
      <c r="AC186" s="147"/>
      <c r="AD186" s="147"/>
      <c r="AE186" s="147"/>
      <c r="AF186" s="147"/>
      <c r="AG186" s="147" t="s">
        <v>141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267" t="s">
        <v>339</v>
      </c>
      <c r="D187" s="268"/>
      <c r="E187" s="268"/>
      <c r="F187" s="268"/>
      <c r="G187" s="268"/>
      <c r="H187" s="158"/>
      <c r="I187" s="158"/>
      <c r="J187" s="158"/>
      <c r="K187" s="158"/>
      <c r="L187" s="158"/>
      <c r="M187" s="158"/>
      <c r="N187" s="157"/>
      <c r="O187" s="157"/>
      <c r="P187" s="157"/>
      <c r="Q187" s="157"/>
      <c r="R187" s="158"/>
      <c r="S187" s="158"/>
      <c r="T187" s="158"/>
      <c r="U187" s="158"/>
      <c r="V187" s="158"/>
      <c r="W187" s="158"/>
      <c r="X187" s="158"/>
      <c r="Y187" s="158"/>
      <c r="Z187" s="147"/>
      <c r="AA187" s="147"/>
      <c r="AB187" s="147"/>
      <c r="AC187" s="147"/>
      <c r="AD187" s="147"/>
      <c r="AE187" s="147"/>
      <c r="AF187" s="147"/>
      <c r="AG187" s="147" t="s">
        <v>157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2" x14ac:dyDescent="0.2">
      <c r="A188" s="154"/>
      <c r="B188" s="155"/>
      <c r="C188" s="189" t="s">
        <v>344</v>
      </c>
      <c r="D188" s="160"/>
      <c r="E188" s="161">
        <v>1</v>
      </c>
      <c r="F188" s="158"/>
      <c r="G188" s="158"/>
      <c r="H188" s="158"/>
      <c r="I188" s="158"/>
      <c r="J188" s="158"/>
      <c r="K188" s="158"/>
      <c r="L188" s="158"/>
      <c r="M188" s="158"/>
      <c r="N188" s="157"/>
      <c r="O188" s="157"/>
      <c r="P188" s="157"/>
      <c r="Q188" s="157"/>
      <c r="R188" s="158"/>
      <c r="S188" s="158"/>
      <c r="T188" s="158"/>
      <c r="U188" s="158"/>
      <c r="V188" s="158"/>
      <c r="W188" s="158"/>
      <c r="X188" s="158"/>
      <c r="Y188" s="158"/>
      <c r="Z188" s="147"/>
      <c r="AA188" s="147"/>
      <c r="AB188" s="147"/>
      <c r="AC188" s="147"/>
      <c r="AD188" s="147"/>
      <c r="AE188" s="147"/>
      <c r="AF188" s="147"/>
      <c r="AG188" s="147" t="s">
        <v>143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>
        <v>60</v>
      </c>
      <c r="B189" s="155" t="s">
        <v>345</v>
      </c>
      <c r="C189" s="192" t="s">
        <v>346</v>
      </c>
      <c r="D189" s="156" t="s">
        <v>0</v>
      </c>
      <c r="E189" s="186"/>
      <c r="F189" s="159"/>
      <c r="G189" s="158">
        <f>ROUND(E189*F189,2)</f>
        <v>0</v>
      </c>
      <c r="H189" s="159"/>
      <c r="I189" s="158">
        <f>ROUND(E189*H189,2)</f>
        <v>0</v>
      </c>
      <c r="J189" s="159"/>
      <c r="K189" s="158">
        <f>ROUND(E189*J189,2)</f>
        <v>0</v>
      </c>
      <c r="L189" s="158">
        <v>21</v>
      </c>
      <c r="M189" s="158">
        <f>G189*(1+L189/100)</f>
        <v>0</v>
      </c>
      <c r="N189" s="157">
        <v>0</v>
      </c>
      <c r="O189" s="157">
        <f>ROUND(E189*N189,2)</f>
        <v>0</v>
      </c>
      <c r="P189" s="157">
        <v>0</v>
      </c>
      <c r="Q189" s="157">
        <f>ROUND(E189*P189,2)</f>
        <v>0</v>
      </c>
      <c r="R189" s="158"/>
      <c r="S189" s="158" t="s">
        <v>138</v>
      </c>
      <c r="T189" s="158" t="s">
        <v>138</v>
      </c>
      <c r="U189" s="158">
        <v>0</v>
      </c>
      <c r="V189" s="158">
        <f>ROUND(E189*U189,2)</f>
        <v>0</v>
      </c>
      <c r="W189" s="158"/>
      <c r="X189" s="158" t="s">
        <v>287</v>
      </c>
      <c r="Y189" s="158" t="s">
        <v>140</v>
      </c>
      <c r="Z189" s="147"/>
      <c r="AA189" s="147"/>
      <c r="AB189" s="147"/>
      <c r="AC189" s="147"/>
      <c r="AD189" s="147"/>
      <c r="AE189" s="147"/>
      <c r="AF189" s="147"/>
      <c r="AG189" s="147" t="s">
        <v>288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x14ac:dyDescent="0.2">
      <c r="A190" s="166" t="s">
        <v>133</v>
      </c>
      <c r="B190" s="167" t="s">
        <v>90</v>
      </c>
      <c r="C190" s="187" t="s">
        <v>91</v>
      </c>
      <c r="D190" s="168"/>
      <c r="E190" s="169"/>
      <c r="F190" s="170"/>
      <c r="G190" s="171">
        <f>SUMIF(AG191:AG198,"&lt;&gt;NOR",G191:G198)</f>
        <v>0</v>
      </c>
      <c r="H190" s="165"/>
      <c r="I190" s="165">
        <f>SUM(I191:I198)</f>
        <v>0</v>
      </c>
      <c r="J190" s="165"/>
      <c r="K190" s="165">
        <f>SUM(K191:K198)</f>
        <v>0</v>
      </c>
      <c r="L190" s="165"/>
      <c r="M190" s="165">
        <f>SUM(M191:M198)</f>
        <v>0</v>
      </c>
      <c r="N190" s="164"/>
      <c r="O190" s="164">
        <f>SUM(O191:O198)</f>
        <v>0</v>
      </c>
      <c r="P190" s="164"/>
      <c r="Q190" s="164">
        <f>SUM(Q191:Q198)</f>
        <v>0.02</v>
      </c>
      <c r="R190" s="165"/>
      <c r="S190" s="165"/>
      <c r="T190" s="165"/>
      <c r="U190" s="165"/>
      <c r="V190" s="165">
        <f>SUM(V191:V198)</f>
        <v>6.25</v>
      </c>
      <c r="W190" s="165"/>
      <c r="X190" s="165"/>
      <c r="Y190" s="165"/>
      <c r="AG190" t="s">
        <v>134</v>
      </c>
    </row>
    <row r="191" spans="1:60" outlineLevel="1" x14ac:dyDescent="0.2">
      <c r="A191" s="173">
        <v>61</v>
      </c>
      <c r="B191" s="174" t="s">
        <v>347</v>
      </c>
      <c r="C191" s="188" t="s">
        <v>348</v>
      </c>
      <c r="D191" s="175" t="s">
        <v>137</v>
      </c>
      <c r="E191" s="176">
        <v>4</v>
      </c>
      <c r="F191" s="177"/>
      <c r="G191" s="178">
        <f>ROUND(E191*F191,2)</f>
        <v>0</v>
      </c>
      <c r="H191" s="159"/>
      <c r="I191" s="158">
        <f>ROUND(E191*H191,2)</f>
        <v>0</v>
      </c>
      <c r="J191" s="159"/>
      <c r="K191" s="158">
        <f>ROUND(E191*J191,2)</f>
        <v>0</v>
      </c>
      <c r="L191" s="158">
        <v>21</v>
      </c>
      <c r="M191" s="158">
        <f>G191*(1+L191/100)</f>
        <v>0</v>
      </c>
      <c r="N191" s="157">
        <v>4.0000000000000003E-5</v>
      </c>
      <c r="O191" s="157">
        <f>ROUND(E191*N191,2)</f>
        <v>0</v>
      </c>
      <c r="P191" s="157">
        <v>0</v>
      </c>
      <c r="Q191" s="157">
        <f>ROUND(E191*P191,2)</f>
        <v>0</v>
      </c>
      <c r="R191" s="158"/>
      <c r="S191" s="158" t="s">
        <v>138</v>
      </c>
      <c r="T191" s="158" t="s">
        <v>138</v>
      </c>
      <c r="U191" s="158">
        <v>1.0529999999999999</v>
      </c>
      <c r="V191" s="158">
        <f>ROUND(E191*U191,2)</f>
        <v>4.21</v>
      </c>
      <c r="W191" s="158"/>
      <c r="X191" s="158" t="s">
        <v>139</v>
      </c>
      <c r="Y191" s="158" t="s">
        <v>140</v>
      </c>
      <c r="Z191" s="147"/>
      <c r="AA191" s="147"/>
      <c r="AB191" s="147"/>
      <c r="AC191" s="147"/>
      <c r="AD191" s="147"/>
      <c r="AE191" s="147"/>
      <c r="AF191" s="147"/>
      <c r="AG191" s="147" t="s">
        <v>141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">
      <c r="A192" s="154"/>
      <c r="B192" s="155"/>
      <c r="C192" s="189" t="s">
        <v>349</v>
      </c>
      <c r="D192" s="160"/>
      <c r="E192" s="161">
        <v>4</v>
      </c>
      <c r="F192" s="158"/>
      <c r="G192" s="158"/>
      <c r="H192" s="158"/>
      <c r="I192" s="158"/>
      <c r="J192" s="158"/>
      <c r="K192" s="158"/>
      <c r="L192" s="158"/>
      <c r="M192" s="158"/>
      <c r="N192" s="157"/>
      <c r="O192" s="157"/>
      <c r="P192" s="157"/>
      <c r="Q192" s="157"/>
      <c r="R192" s="158"/>
      <c r="S192" s="158"/>
      <c r="T192" s="158"/>
      <c r="U192" s="158"/>
      <c r="V192" s="158"/>
      <c r="W192" s="158"/>
      <c r="X192" s="158"/>
      <c r="Y192" s="158"/>
      <c r="Z192" s="147"/>
      <c r="AA192" s="147"/>
      <c r="AB192" s="147"/>
      <c r="AC192" s="147"/>
      <c r="AD192" s="147"/>
      <c r="AE192" s="147"/>
      <c r="AF192" s="147"/>
      <c r="AG192" s="147" t="s">
        <v>143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1" x14ac:dyDescent="0.2">
      <c r="A193" s="173">
        <v>62</v>
      </c>
      <c r="B193" s="174" t="s">
        <v>350</v>
      </c>
      <c r="C193" s="188" t="s">
        <v>351</v>
      </c>
      <c r="D193" s="175" t="s">
        <v>137</v>
      </c>
      <c r="E193" s="176">
        <v>4</v>
      </c>
      <c r="F193" s="177"/>
      <c r="G193" s="178">
        <f>ROUND(E193*F193,2)</f>
        <v>0</v>
      </c>
      <c r="H193" s="159"/>
      <c r="I193" s="158">
        <f>ROUND(E193*H193,2)</f>
        <v>0</v>
      </c>
      <c r="J193" s="159"/>
      <c r="K193" s="158">
        <f>ROUND(E193*J193,2)</f>
        <v>0</v>
      </c>
      <c r="L193" s="158">
        <v>21</v>
      </c>
      <c r="M193" s="158">
        <f>G193*(1+L193/100)</f>
        <v>0</v>
      </c>
      <c r="N193" s="157">
        <v>0</v>
      </c>
      <c r="O193" s="157">
        <f>ROUND(E193*N193,2)</f>
        <v>0</v>
      </c>
      <c r="P193" s="157">
        <v>5.0000000000000001E-3</v>
      </c>
      <c r="Q193" s="157">
        <f>ROUND(E193*P193,2)</f>
        <v>0.02</v>
      </c>
      <c r="R193" s="158"/>
      <c r="S193" s="158" t="s">
        <v>138</v>
      </c>
      <c r="T193" s="158" t="s">
        <v>138</v>
      </c>
      <c r="U193" s="158">
        <v>0.51</v>
      </c>
      <c r="V193" s="158">
        <f>ROUND(E193*U193,2)</f>
        <v>2.04</v>
      </c>
      <c r="W193" s="158"/>
      <c r="X193" s="158" t="s">
        <v>139</v>
      </c>
      <c r="Y193" s="158" t="s">
        <v>140</v>
      </c>
      <c r="Z193" s="147"/>
      <c r="AA193" s="147"/>
      <c r="AB193" s="147"/>
      <c r="AC193" s="147"/>
      <c r="AD193" s="147"/>
      <c r="AE193" s="147"/>
      <c r="AF193" s="147"/>
      <c r="AG193" s="147" t="s">
        <v>141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2" x14ac:dyDescent="0.2">
      <c r="A194" s="154"/>
      <c r="B194" s="155"/>
      <c r="C194" s="189" t="s">
        <v>352</v>
      </c>
      <c r="D194" s="160"/>
      <c r="E194" s="161">
        <v>4</v>
      </c>
      <c r="F194" s="158"/>
      <c r="G194" s="158"/>
      <c r="H194" s="158"/>
      <c r="I194" s="158"/>
      <c r="J194" s="158"/>
      <c r="K194" s="158"/>
      <c r="L194" s="158"/>
      <c r="M194" s="158"/>
      <c r="N194" s="157"/>
      <c r="O194" s="157"/>
      <c r="P194" s="157"/>
      <c r="Q194" s="157"/>
      <c r="R194" s="158"/>
      <c r="S194" s="158"/>
      <c r="T194" s="158"/>
      <c r="U194" s="158"/>
      <c r="V194" s="158"/>
      <c r="W194" s="158"/>
      <c r="X194" s="158"/>
      <c r="Y194" s="158"/>
      <c r="Z194" s="147"/>
      <c r="AA194" s="147"/>
      <c r="AB194" s="147"/>
      <c r="AC194" s="147"/>
      <c r="AD194" s="147"/>
      <c r="AE194" s="147"/>
      <c r="AF194" s="147"/>
      <c r="AG194" s="147" t="s">
        <v>143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73">
        <v>63</v>
      </c>
      <c r="B195" s="174" t="s">
        <v>353</v>
      </c>
      <c r="C195" s="188" t="s">
        <v>354</v>
      </c>
      <c r="D195" s="175" t="s">
        <v>223</v>
      </c>
      <c r="E195" s="176">
        <v>4</v>
      </c>
      <c r="F195" s="177"/>
      <c r="G195" s="178">
        <f>ROUND(E195*F195,2)</f>
        <v>0</v>
      </c>
      <c r="H195" s="159"/>
      <c r="I195" s="158">
        <f>ROUND(E195*H195,2)</f>
        <v>0</v>
      </c>
      <c r="J195" s="159"/>
      <c r="K195" s="158">
        <f>ROUND(E195*J195,2)</f>
        <v>0</v>
      </c>
      <c r="L195" s="158">
        <v>21</v>
      </c>
      <c r="M195" s="158">
        <f>G195*(1+L195/100)</f>
        <v>0</v>
      </c>
      <c r="N195" s="157">
        <v>0</v>
      </c>
      <c r="O195" s="157">
        <f>ROUND(E195*N195,2)</f>
        <v>0</v>
      </c>
      <c r="P195" s="157">
        <v>0</v>
      </c>
      <c r="Q195" s="157">
        <f>ROUND(E195*P195,2)</f>
        <v>0</v>
      </c>
      <c r="R195" s="158"/>
      <c r="S195" s="158" t="s">
        <v>281</v>
      </c>
      <c r="T195" s="158" t="s">
        <v>282</v>
      </c>
      <c r="U195" s="158">
        <v>0</v>
      </c>
      <c r="V195" s="158">
        <f>ROUND(E195*U195,2)</f>
        <v>0</v>
      </c>
      <c r="W195" s="158"/>
      <c r="X195" s="158" t="s">
        <v>139</v>
      </c>
      <c r="Y195" s="158" t="s">
        <v>140</v>
      </c>
      <c r="Z195" s="147"/>
      <c r="AA195" s="147"/>
      <c r="AB195" s="147"/>
      <c r="AC195" s="147"/>
      <c r="AD195" s="147"/>
      <c r="AE195" s="147"/>
      <c r="AF195" s="147"/>
      <c r="AG195" s="147" t="s">
        <v>141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2" x14ac:dyDescent="0.2">
      <c r="A196" s="154"/>
      <c r="B196" s="155"/>
      <c r="C196" s="267" t="s">
        <v>339</v>
      </c>
      <c r="D196" s="268"/>
      <c r="E196" s="268"/>
      <c r="F196" s="268"/>
      <c r="G196" s="268"/>
      <c r="H196" s="158"/>
      <c r="I196" s="158"/>
      <c r="J196" s="158"/>
      <c r="K196" s="158"/>
      <c r="L196" s="158"/>
      <c r="M196" s="158"/>
      <c r="N196" s="157"/>
      <c r="O196" s="157"/>
      <c r="P196" s="157"/>
      <c r="Q196" s="157"/>
      <c r="R196" s="158"/>
      <c r="S196" s="158"/>
      <c r="T196" s="158"/>
      <c r="U196" s="158"/>
      <c r="V196" s="158"/>
      <c r="W196" s="158"/>
      <c r="X196" s="158"/>
      <c r="Y196" s="158"/>
      <c r="Z196" s="147"/>
      <c r="AA196" s="147"/>
      <c r="AB196" s="147"/>
      <c r="AC196" s="147"/>
      <c r="AD196" s="147"/>
      <c r="AE196" s="147"/>
      <c r="AF196" s="147"/>
      <c r="AG196" s="147" t="s">
        <v>157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2" x14ac:dyDescent="0.2">
      <c r="A197" s="154"/>
      <c r="B197" s="155"/>
      <c r="C197" s="189" t="s">
        <v>355</v>
      </c>
      <c r="D197" s="160"/>
      <c r="E197" s="161">
        <v>4</v>
      </c>
      <c r="F197" s="158"/>
      <c r="G197" s="158"/>
      <c r="H197" s="158"/>
      <c r="I197" s="158"/>
      <c r="J197" s="158"/>
      <c r="K197" s="158"/>
      <c r="L197" s="158"/>
      <c r="M197" s="158"/>
      <c r="N197" s="157"/>
      <c r="O197" s="157"/>
      <c r="P197" s="157"/>
      <c r="Q197" s="157"/>
      <c r="R197" s="158"/>
      <c r="S197" s="158"/>
      <c r="T197" s="158"/>
      <c r="U197" s="158"/>
      <c r="V197" s="158"/>
      <c r="W197" s="158"/>
      <c r="X197" s="158"/>
      <c r="Y197" s="158"/>
      <c r="Z197" s="147"/>
      <c r="AA197" s="147"/>
      <c r="AB197" s="147"/>
      <c r="AC197" s="147"/>
      <c r="AD197" s="147"/>
      <c r="AE197" s="147"/>
      <c r="AF197" s="147"/>
      <c r="AG197" s="147" t="s">
        <v>143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>
        <v>64</v>
      </c>
      <c r="B198" s="155" t="s">
        <v>356</v>
      </c>
      <c r="C198" s="192" t="s">
        <v>357</v>
      </c>
      <c r="D198" s="156" t="s">
        <v>0</v>
      </c>
      <c r="E198" s="186"/>
      <c r="F198" s="159"/>
      <c r="G198" s="158">
        <f>ROUND(E198*F198,2)</f>
        <v>0</v>
      </c>
      <c r="H198" s="159"/>
      <c r="I198" s="158">
        <f>ROUND(E198*H198,2)</f>
        <v>0</v>
      </c>
      <c r="J198" s="159"/>
      <c r="K198" s="158">
        <f>ROUND(E198*J198,2)</f>
        <v>0</v>
      </c>
      <c r="L198" s="158">
        <v>21</v>
      </c>
      <c r="M198" s="158">
        <f>G198*(1+L198/100)</f>
        <v>0</v>
      </c>
      <c r="N198" s="157">
        <v>0</v>
      </c>
      <c r="O198" s="157">
        <f>ROUND(E198*N198,2)</f>
        <v>0</v>
      </c>
      <c r="P198" s="157">
        <v>0</v>
      </c>
      <c r="Q198" s="157">
        <f>ROUND(E198*P198,2)</f>
        <v>0</v>
      </c>
      <c r="R198" s="158"/>
      <c r="S198" s="158" t="s">
        <v>138</v>
      </c>
      <c r="T198" s="158" t="s">
        <v>138</v>
      </c>
      <c r="U198" s="158">
        <v>0</v>
      </c>
      <c r="V198" s="158">
        <f>ROUND(E198*U198,2)</f>
        <v>0</v>
      </c>
      <c r="W198" s="158"/>
      <c r="X198" s="158" t="s">
        <v>287</v>
      </c>
      <c r="Y198" s="158" t="s">
        <v>140</v>
      </c>
      <c r="Z198" s="147"/>
      <c r="AA198" s="147"/>
      <c r="AB198" s="147"/>
      <c r="AC198" s="147"/>
      <c r="AD198" s="147"/>
      <c r="AE198" s="147"/>
      <c r="AF198" s="147"/>
      <c r="AG198" s="147" t="s">
        <v>288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x14ac:dyDescent="0.2">
      <c r="A199" s="166" t="s">
        <v>133</v>
      </c>
      <c r="B199" s="167" t="s">
        <v>92</v>
      </c>
      <c r="C199" s="187" t="s">
        <v>93</v>
      </c>
      <c r="D199" s="168"/>
      <c r="E199" s="169"/>
      <c r="F199" s="170"/>
      <c r="G199" s="171">
        <f>SUMIF(AG200:AG210,"&lt;&gt;NOR",G200:G210)</f>
        <v>0</v>
      </c>
      <c r="H199" s="165"/>
      <c r="I199" s="165">
        <f>SUM(I200:I210)</f>
        <v>0</v>
      </c>
      <c r="J199" s="165"/>
      <c r="K199" s="165">
        <f>SUM(K200:K210)</f>
        <v>0</v>
      </c>
      <c r="L199" s="165"/>
      <c r="M199" s="165">
        <f>SUM(M200:M210)</f>
        <v>0</v>
      </c>
      <c r="N199" s="164"/>
      <c r="O199" s="164">
        <f>SUM(O200:O210)</f>
        <v>1.1299999999999999</v>
      </c>
      <c r="P199" s="164"/>
      <c r="Q199" s="164">
        <f>SUM(Q200:Q210)</f>
        <v>0</v>
      </c>
      <c r="R199" s="165"/>
      <c r="S199" s="165"/>
      <c r="T199" s="165"/>
      <c r="U199" s="165"/>
      <c r="V199" s="165">
        <f>SUM(V200:V210)</f>
        <v>55.080000000000005</v>
      </c>
      <c r="W199" s="165"/>
      <c r="X199" s="165"/>
      <c r="Y199" s="165"/>
      <c r="AG199" t="s">
        <v>134</v>
      </c>
    </row>
    <row r="200" spans="1:60" outlineLevel="1" x14ac:dyDescent="0.2">
      <c r="A200" s="173">
        <v>65</v>
      </c>
      <c r="B200" s="174" t="s">
        <v>358</v>
      </c>
      <c r="C200" s="188" t="s">
        <v>359</v>
      </c>
      <c r="D200" s="175" t="s">
        <v>155</v>
      </c>
      <c r="E200" s="176">
        <v>5.12</v>
      </c>
      <c r="F200" s="177"/>
      <c r="G200" s="178">
        <f>ROUND(E200*F200,2)</f>
        <v>0</v>
      </c>
      <c r="H200" s="159"/>
      <c r="I200" s="158">
        <f>ROUND(E200*H200,2)</f>
        <v>0</v>
      </c>
      <c r="J200" s="159"/>
      <c r="K200" s="158">
        <f>ROUND(E200*J200,2)</f>
        <v>0</v>
      </c>
      <c r="L200" s="158">
        <v>21</v>
      </c>
      <c r="M200" s="158">
        <f>G200*(1+L200/100)</f>
        <v>0</v>
      </c>
      <c r="N200" s="157">
        <v>3.2000000000000003E-4</v>
      </c>
      <c r="O200" s="157">
        <f>ROUND(E200*N200,2)</f>
        <v>0</v>
      </c>
      <c r="P200" s="157">
        <v>0</v>
      </c>
      <c r="Q200" s="157">
        <f>ROUND(E200*P200,2)</f>
        <v>0</v>
      </c>
      <c r="R200" s="158"/>
      <c r="S200" s="158" t="s">
        <v>138</v>
      </c>
      <c r="T200" s="158" t="s">
        <v>138</v>
      </c>
      <c r="U200" s="158">
        <v>0.23599999999999999</v>
      </c>
      <c r="V200" s="158">
        <f>ROUND(E200*U200,2)</f>
        <v>1.21</v>
      </c>
      <c r="W200" s="158"/>
      <c r="X200" s="158" t="s">
        <v>139</v>
      </c>
      <c r="Y200" s="158" t="s">
        <v>140</v>
      </c>
      <c r="Z200" s="147"/>
      <c r="AA200" s="147"/>
      <c r="AB200" s="147"/>
      <c r="AC200" s="147"/>
      <c r="AD200" s="147"/>
      <c r="AE200" s="147"/>
      <c r="AF200" s="147"/>
      <c r="AG200" s="147" t="s">
        <v>141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2" x14ac:dyDescent="0.2">
      <c r="A201" s="154"/>
      <c r="B201" s="155"/>
      <c r="C201" s="189" t="s">
        <v>360</v>
      </c>
      <c r="D201" s="160"/>
      <c r="E201" s="161">
        <v>5.12</v>
      </c>
      <c r="F201" s="158"/>
      <c r="G201" s="158"/>
      <c r="H201" s="158"/>
      <c r="I201" s="158"/>
      <c r="J201" s="158"/>
      <c r="K201" s="158"/>
      <c r="L201" s="158"/>
      <c r="M201" s="158"/>
      <c r="N201" s="157"/>
      <c r="O201" s="157"/>
      <c r="P201" s="157"/>
      <c r="Q201" s="157"/>
      <c r="R201" s="158"/>
      <c r="S201" s="158"/>
      <c r="T201" s="158"/>
      <c r="U201" s="158"/>
      <c r="V201" s="158"/>
      <c r="W201" s="158"/>
      <c r="X201" s="158"/>
      <c r="Y201" s="158"/>
      <c r="Z201" s="147"/>
      <c r="AA201" s="147"/>
      <c r="AB201" s="147"/>
      <c r="AC201" s="147"/>
      <c r="AD201" s="147"/>
      <c r="AE201" s="147"/>
      <c r="AF201" s="147"/>
      <c r="AG201" s="147" t="s">
        <v>143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79">
        <v>66</v>
      </c>
      <c r="B202" s="180" t="s">
        <v>361</v>
      </c>
      <c r="C202" s="190" t="s">
        <v>362</v>
      </c>
      <c r="D202" s="181" t="s">
        <v>155</v>
      </c>
      <c r="E202" s="182">
        <v>5.12</v>
      </c>
      <c r="F202" s="183"/>
      <c r="G202" s="184">
        <f>ROUND(E202*F202,2)</f>
        <v>0</v>
      </c>
      <c r="H202" s="159"/>
      <c r="I202" s="158">
        <f>ROUND(E202*H202,2)</f>
        <v>0</v>
      </c>
      <c r="J202" s="159"/>
      <c r="K202" s="158">
        <f>ROUND(E202*J202,2)</f>
        <v>0</v>
      </c>
      <c r="L202" s="158">
        <v>21</v>
      </c>
      <c r="M202" s="158">
        <f>G202*(1+L202/100)</f>
        <v>0</v>
      </c>
      <c r="N202" s="157">
        <v>0</v>
      </c>
      <c r="O202" s="157">
        <f>ROUND(E202*N202,2)</f>
        <v>0</v>
      </c>
      <c r="P202" s="157">
        <v>0</v>
      </c>
      <c r="Q202" s="157">
        <f>ROUND(E202*P202,2)</f>
        <v>0</v>
      </c>
      <c r="R202" s="158"/>
      <c r="S202" s="158" t="s">
        <v>138</v>
      </c>
      <c r="T202" s="158" t="s">
        <v>138</v>
      </c>
      <c r="U202" s="158">
        <v>0.154</v>
      </c>
      <c r="V202" s="158">
        <f>ROUND(E202*U202,2)</f>
        <v>0.79</v>
      </c>
      <c r="W202" s="158"/>
      <c r="X202" s="158" t="s">
        <v>139</v>
      </c>
      <c r="Y202" s="158" t="s">
        <v>140</v>
      </c>
      <c r="Z202" s="147"/>
      <c r="AA202" s="147"/>
      <c r="AB202" s="147"/>
      <c r="AC202" s="147"/>
      <c r="AD202" s="147"/>
      <c r="AE202" s="147"/>
      <c r="AF202" s="147"/>
      <c r="AG202" s="147" t="s">
        <v>141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73">
        <v>67</v>
      </c>
      <c r="B203" s="174" t="s">
        <v>363</v>
      </c>
      <c r="C203" s="188" t="s">
        <v>466</v>
      </c>
      <c r="D203" s="175" t="s">
        <v>137</v>
      </c>
      <c r="E203" s="176">
        <v>54.14</v>
      </c>
      <c r="F203" s="177"/>
      <c r="G203" s="178">
        <f>ROUND(E203*F203,2)</f>
        <v>0</v>
      </c>
      <c r="H203" s="159"/>
      <c r="I203" s="158">
        <f>ROUND(E203*H203,2)</f>
        <v>0</v>
      </c>
      <c r="J203" s="159"/>
      <c r="K203" s="158">
        <f>ROUND(E203*J203,2)</f>
        <v>0</v>
      </c>
      <c r="L203" s="158">
        <v>21</v>
      </c>
      <c r="M203" s="158">
        <f>G203*(1+L203/100)</f>
        <v>0</v>
      </c>
      <c r="N203" s="157">
        <v>4.8300000000000001E-3</v>
      </c>
      <c r="O203" s="157">
        <f>ROUND(E203*N203,2)</f>
        <v>0.26</v>
      </c>
      <c r="P203" s="157">
        <v>0</v>
      </c>
      <c r="Q203" s="157">
        <f>ROUND(E203*P203,2)</f>
        <v>0</v>
      </c>
      <c r="R203" s="158"/>
      <c r="S203" s="158" t="s">
        <v>138</v>
      </c>
      <c r="T203" s="158" t="s">
        <v>138</v>
      </c>
      <c r="U203" s="158">
        <v>0.97</v>
      </c>
      <c r="V203" s="158">
        <f>ROUND(E203*U203,2)</f>
        <v>52.52</v>
      </c>
      <c r="W203" s="158"/>
      <c r="X203" s="158" t="s">
        <v>139</v>
      </c>
      <c r="Y203" s="158" t="s">
        <v>140</v>
      </c>
      <c r="Z203" s="147"/>
      <c r="AA203" s="147"/>
      <c r="AB203" s="147"/>
      <c r="AC203" s="147"/>
      <c r="AD203" s="147"/>
      <c r="AE203" s="147"/>
      <c r="AF203" s="147"/>
      <c r="AG203" s="147" t="s">
        <v>141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2" x14ac:dyDescent="0.2">
      <c r="A204" s="154"/>
      <c r="B204" s="155"/>
      <c r="C204" s="189" t="s">
        <v>220</v>
      </c>
      <c r="D204" s="160"/>
      <c r="E204" s="161">
        <v>54.14</v>
      </c>
      <c r="F204" s="158"/>
      <c r="G204" s="158"/>
      <c r="H204" s="158"/>
      <c r="I204" s="158"/>
      <c r="J204" s="158"/>
      <c r="K204" s="158"/>
      <c r="L204" s="158"/>
      <c r="M204" s="158"/>
      <c r="N204" s="157"/>
      <c r="O204" s="157"/>
      <c r="P204" s="157"/>
      <c r="Q204" s="157"/>
      <c r="R204" s="158"/>
      <c r="S204" s="158"/>
      <c r="T204" s="158"/>
      <c r="U204" s="158"/>
      <c r="V204" s="158"/>
      <c r="W204" s="158"/>
      <c r="X204" s="158"/>
      <c r="Y204" s="158"/>
      <c r="Z204" s="147"/>
      <c r="AA204" s="147"/>
      <c r="AB204" s="147"/>
      <c r="AC204" s="147"/>
      <c r="AD204" s="147"/>
      <c r="AE204" s="147"/>
      <c r="AF204" s="147"/>
      <c r="AG204" s="147" t="s">
        <v>143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73">
        <v>68</v>
      </c>
      <c r="B205" s="174" t="s">
        <v>364</v>
      </c>
      <c r="C205" s="188" t="s">
        <v>365</v>
      </c>
      <c r="D205" s="175" t="s">
        <v>155</v>
      </c>
      <c r="E205" s="176">
        <v>3.7</v>
      </c>
      <c r="F205" s="177"/>
      <c r="G205" s="178">
        <f>ROUND(E205*F205,2)</f>
        <v>0</v>
      </c>
      <c r="H205" s="159"/>
      <c r="I205" s="158">
        <f>ROUND(E205*H205,2)</f>
        <v>0</v>
      </c>
      <c r="J205" s="159"/>
      <c r="K205" s="158">
        <f>ROUND(E205*J205,2)</f>
        <v>0</v>
      </c>
      <c r="L205" s="158">
        <v>21</v>
      </c>
      <c r="M205" s="158">
        <f>G205*(1+L205/100)</f>
        <v>0</v>
      </c>
      <c r="N205" s="157">
        <v>2.5999999999999998E-4</v>
      </c>
      <c r="O205" s="157">
        <f>ROUND(E205*N205,2)</f>
        <v>0</v>
      </c>
      <c r="P205" s="157">
        <v>0</v>
      </c>
      <c r="Q205" s="157">
        <f>ROUND(E205*P205,2)</f>
        <v>0</v>
      </c>
      <c r="R205" s="158"/>
      <c r="S205" s="158" t="s">
        <v>138</v>
      </c>
      <c r="T205" s="158" t="s">
        <v>138</v>
      </c>
      <c r="U205" s="158">
        <v>0.15</v>
      </c>
      <c r="V205" s="158">
        <f>ROUND(E205*U205,2)</f>
        <v>0.56000000000000005</v>
      </c>
      <c r="W205" s="158"/>
      <c r="X205" s="158" t="s">
        <v>139</v>
      </c>
      <c r="Y205" s="158" t="s">
        <v>140</v>
      </c>
      <c r="Z205" s="147"/>
      <c r="AA205" s="147"/>
      <c r="AB205" s="147"/>
      <c r="AC205" s="147"/>
      <c r="AD205" s="147"/>
      <c r="AE205" s="147"/>
      <c r="AF205" s="147"/>
      <c r="AG205" s="147" t="s">
        <v>141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2" x14ac:dyDescent="0.2">
      <c r="A206" s="154"/>
      <c r="B206" s="155"/>
      <c r="C206" s="189" t="s">
        <v>366</v>
      </c>
      <c r="D206" s="160"/>
      <c r="E206" s="161">
        <v>3.7</v>
      </c>
      <c r="F206" s="158"/>
      <c r="G206" s="158"/>
      <c r="H206" s="158"/>
      <c r="I206" s="158"/>
      <c r="J206" s="158"/>
      <c r="K206" s="158"/>
      <c r="L206" s="158"/>
      <c r="M206" s="158"/>
      <c r="N206" s="157"/>
      <c r="O206" s="157"/>
      <c r="P206" s="157"/>
      <c r="Q206" s="157"/>
      <c r="R206" s="158"/>
      <c r="S206" s="158"/>
      <c r="T206" s="158"/>
      <c r="U206" s="158"/>
      <c r="V206" s="158"/>
      <c r="W206" s="158"/>
      <c r="X206" s="158"/>
      <c r="Y206" s="158"/>
      <c r="Z206" s="147"/>
      <c r="AA206" s="147"/>
      <c r="AB206" s="147"/>
      <c r="AC206" s="147"/>
      <c r="AD206" s="147"/>
      <c r="AE206" s="147"/>
      <c r="AF206" s="147"/>
      <c r="AG206" s="147" t="s">
        <v>143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73">
        <v>69</v>
      </c>
      <c r="B207" s="174" t="s">
        <v>367</v>
      </c>
      <c r="C207" s="188" t="s">
        <v>467</v>
      </c>
      <c r="D207" s="175" t="s">
        <v>137</v>
      </c>
      <c r="E207" s="176">
        <v>61.2256</v>
      </c>
      <c r="F207" s="177"/>
      <c r="G207" s="178">
        <f>ROUND(E207*F207,2)</f>
        <v>0</v>
      </c>
      <c r="H207" s="159"/>
      <c r="I207" s="158">
        <f>ROUND(E207*H207,2)</f>
        <v>0</v>
      </c>
      <c r="J207" s="159"/>
      <c r="K207" s="158">
        <f>ROUND(E207*J207,2)</f>
        <v>0</v>
      </c>
      <c r="L207" s="158">
        <v>21</v>
      </c>
      <c r="M207" s="158">
        <f>G207*(1+L207/100)</f>
        <v>0</v>
      </c>
      <c r="N207" s="157">
        <v>1.4200000000000001E-2</v>
      </c>
      <c r="O207" s="157">
        <f>ROUND(E207*N207,2)</f>
        <v>0.87</v>
      </c>
      <c r="P207" s="157">
        <v>0</v>
      </c>
      <c r="Q207" s="157">
        <f>ROUND(E207*P207,2)</f>
        <v>0</v>
      </c>
      <c r="R207" s="158" t="s">
        <v>368</v>
      </c>
      <c r="S207" s="158" t="s">
        <v>138</v>
      </c>
      <c r="T207" s="158" t="s">
        <v>138</v>
      </c>
      <c r="U207" s="158">
        <v>0</v>
      </c>
      <c r="V207" s="158">
        <f>ROUND(E207*U207,2)</f>
        <v>0</v>
      </c>
      <c r="W207" s="158"/>
      <c r="X207" s="158" t="s">
        <v>369</v>
      </c>
      <c r="Y207" s="158" t="s">
        <v>140</v>
      </c>
      <c r="Z207" s="147"/>
      <c r="AA207" s="147"/>
      <c r="AB207" s="147"/>
      <c r="AC207" s="147"/>
      <c r="AD207" s="147"/>
      <c r="AE207" s="147"/>
      <c r="AF207" s="147"/>
      <c r="AG207" s="147" t="s">
        <v>370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2" x14ac:dyDescent="0.2">
      <c r="A208" s="154"/>
      <c r="B208" s="155"/>
      <c r="C208" s="189" t="s">
        <v>371</v>
      </c>
      <c r="D208" s="160"/>
      <c r="E208" s="161">
        <v>60.636800000000001</v>
      </c>
      <c r="F208" s="158"/>
      <c r="G208" s="158"/>
      <c r="H208" s="158"/>
      <c r="I208" s="158"/>
      <c r="J208" s="158"/>
      <c r="K208" s="158"/>
      <c r="L208" s="158"/>
      <c r="M208" s="158"/>
      <c r="N208" s="157"/>
      <c r="O208" s="157"/>
      <c r="P208" s="157"/>
      <c r="Q208" s="157"/>
      <c r="R208" s="158"/>
      <c r="S208" s="158"/>
      <c r="T208" s="158"/>
      <c r="U208" s="158"/>
      <c r="V208" s="158"/>
      <c r="W208" s="158"/>
      <c r="X208" s="158"/>
      <c r="Y208" s="158"/>
      <c r="Z208" s="147"/>
      <c r="AA208" s="147"/>
      <c r="AB208" s="147"/>
      <c r="AC208" s="147"/>
      <c r="AD208" s="147"/>
      <c r="AE208" s="147"/>
      <c r="AF208" s="147"/>
      <c r="AG208" s="147" t="s">
        <v>143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9" t="s">
        <v>372</v>
      </c>
      <c r="D209" s="160"/>
      <c r="E209" s="161">
        <v>0.58879999999999999</v>
      </c>
      <c r="F209" s="158"/>
      <c r="G209" s="158"/>
      <c r="H209" s="158"/>
      <c r="I209" s="158"/>
      <c r="J209" s="158"/>
      <c r="K209" s="158"/>
      <c r="L209" s="158"/>
      <c r="M209" s="158"/>
      <c r="N209" s="157"/>
      <c r="O209" s="157"/>
      <c r="P209" s="157"/>
      <c r="Q209" s="157"/>
      <c r="R209" s="158"/>
      <c r="S209" s="158"/>
      <c r="T209" s="158"/>
      <c r="U209" s="158"/>
      <c r="V209" s="158"/>
      <c r="W209" s="158"/>
      <c r="X209" s="158"/>
      <c r="Y209" s="158"/>
      <c r="Z209" s="147"/>
      <c r="AA209" s="147"/>
      <c r="AB209" s="147"/>
      <c r="AC209" s="147"/>
      <c r="AD209" s="147"/>
      <c r="AE209" s="147"/>
      <c r="AF209" s="147"/>
      <c r="AG209" s="147" t="s">
        <v>143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>
        <v>70</v>
      </c>
      <c r="B210" s="155" t="s">
        <v>373</v>
      </c>
      <c r="C210" s="192" t="s">
        <v>374</v>
      </c>
      <c r="D210" s="156" t="s">
        <v>0</v>
      </c>
      <c r="E210" s="186"/>
      <c r="F210" s="159"/>
      <c r="G210" s="158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21</v>
      </c>
      <c r="M210" s="158">
        <f>G210*(1+L210/100)</f>
        <v>0</v>
      </c>
      <c r="N210" s="157">
        <v>0</v>
      </c>
      <c r="O210" s="157">
        <f>ROUND(E210*N210,2)</f>
        <v>0</v>
      </c>
      <c r="P210" s="157">
        <v>0</v>
      </c>
      <c r="Q210" s="157">
        <f>ROUND(E210*P210,2)</f>
        <v>0</v>
      </c>
      <c r="R210" s="158"/>
      <c r="S210" s="158" t="s">
        <v>138</v>
      </c>
      <c r="T210" s="158" t="s">
        <v>138</v>
      </c>
      <c r="U210" s="158">
        <v>0</v>
      </c>
      <c r="V210" s="158">
        <f>ROUND(E210*U210,2)</f>
        <v>0</v>
      </c>
      <c r="W210" s="158"/>
      <c r="X210" s="158" t="s">
        <v>287</v>
      </c>
      <c r="Y210" s="158" t="s">
        <v>140</v>
      </c>
      <c r="Z210" s="147"/>
      <c r="AA210" s="147"/>
      <c r="AB210" s="147"/>
      <c r="AC210" s="147"/>
      <c r="AD210" s="147"/>
      <c r="AE210" s="147"/>
      <c r="AF210" s="147"/>
      <c r="AG210" s="147" t="s">
        <v>288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x14ac:dyDescent="0.2">
      <c r="A211" s="166" t="s">
        <v>133</v>
      </c>
      <c r="B211" s="167" t="s">
        <v>94</v>
      </c>
      <c r="C211" s="187" t="s">
        <v>95</v>
      </c>
      <c r="D211" s="168"/>
      <c r="E211" s="169"/>
      <c r="F211" s="170"/>
      <c r="G211" s="171">
        <f>SUMIF(AG212:AG259,"&lt;&gt;NOR",G212:G259)</f>
        <v>0</v>
      </c>
      <c r="H211" s="165"/>
      <c r="I211" s="165">
        <f>SUM(I212:I259)</f>
        <v>0</v>
      </c>
      <c r="J211" s="165"/>
      <c r="K211" s="165">
        <f>SUM(K212:K259)</f>
        <v>0</v>
      </c>
      <c r="L211" s="165"/>
      <c r="M211" s="165">
        <f>SUM(M212:M259)</f>
        <v>0</v>
      </c>
      <c r="N211" s="164"/>
      <c r="O211" s="164">
        <f>SUM(O212:O259)</f>
        <v>2.4500000000000002</v>
      </c>
      <c r="P211" s="164"/>
      <c r="Q211" s="164">
        <f>SUM(Q212:Q259)</f>
        <v>0</v>
      </c>
      <c r="R211" s="165"/>
      <c r="S211" s="165"/>
      <c r="T211" s="165"/>
      <c r="U211" s="165"/>
      <c r="V211" s="165">
        <f>SUM(V212:V259)</f>
        <v>139.44</v>
      </c>
      <c r="W211" s="165"/>
      <c r="X211" s="165"/>
      <c r="Y211" s="165"/>
      <c r="AG211" t="s">
        <v>134</v>
      </c>
    </row>
    <row r="212" spans="1:60" outlineLevel="1" x14ac:dyDescent="0.2">
      <c r="A212" s="173">
        <v>71</v>
      </c>
      <c r="B212" s="174" t="s">
        <v>375</v>
      </c>
      <c r="C212" s="188" t="s">
        <v>376</v>
      </c>
      <c r="D212" s="175" t="s">
        <v>155</v>
      </c>
      <c r="E212" s="176">
        <v>49.98</v>
      </c>
      <c r="F212" s="177"/>
      <c r="G212" s="178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21</v>
      </c>
      <c r="M212" s="158">
        <f>G212*(1+L212/100)</f>
        <v>0</v>
      </c>
      <c r="N212" s="157">
        <v>2.0000000000000002E-5</v>
      </c>
      <c r="O212" s="157">
        <f>ROUND(E212*N212,2)</f>
        <v>0</v>
      </c>
      <c r="P212" s="157">
        <v>0</v>
      </c>
      <c r="Q212" s="157">
        <f>ROUND(E212*P212,2)</f>
        <v>0</v>
      </c>
      <c r="R212" s="158"/>
      <c r="S212" s="158" t="s">
        <v>138</v>
      </c>
      <c r="T212" s="158" t="s">
        <v>138</v>
      </c>
      <c r="U212" s="158">
        <v>0.12</v>
      </c>
      <c r="V212" s="158">
        <f>ROUND(E212*U212,2)</f>
        <v>6</v>
      </c>
      <c r="W212" s="158"/>
      <c r="X212" s="158" t="s">
        <v>139</v>
      </c>
      <c r="Y212" s="158" t="s">
        <v>140</v>
      </c>
      <c r="Z212" s="147"/>
      <c r="AA212" s="147"/>
      <c r="AB212" s="147"/>
      <c r="AC212" s="147"/>
      <c r="AD212" s="147"/>
      <c r="AE212" s="147"/>
      <c r="AF212" s="147"/>
      <c r="AG212" s="147" t="s">
        <v>141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2" x14ac:dyDescent="0.2">
      <c r="A213" s="154"/>
      <c r="B213" s="155"/>
      <c r="C213" s="189" t="s">
        <v>377</v>
      </c>
      <c r="D213" s="160"/>
      <c r="E213" s="161">
        <v>33.6</v>
      </c>
      <c r="F213" s="158"/>
      <c r="G213" s="158"/>
      <c r="H213" s="158"/>
      <c r="I213" s="158"/>
      <c r="J213" s="158"/>
      <c r="K213" s="158"/>
      <c r="L213" s="158"/>
      <c r="M213" s="158"/>
      <c r="N213" s="157"/>
      <c r="O213" s="157"/>
      <c r="P213" s="157"/>
      <c r="Q213" s="157"/>
      <c r="R213" s="158"/>
      <c r="S213" s="158"/>
      <c r="T213" s="158"/>
      <c r="U213" s="158"/>
      <c r="V213" s="158"/>
      <c r="W213" s="158"/>
      <c r="X213" s="158"/>
      <c r="Y213" s="158"/>
      <c r="Z213" s="147"/>
      <c r="AA213" s="147"/>
      <c r="AB213" s="147"/>
      <c r="AC213" s="147"/>
      <c r="AD213" s="147"/>
      <c r="AE213" s="147"/>
      <c r="AF213" s="147"/>
      <c r="AG213" s="147" t="s">
        <v>143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89" t="s">
        <v>378</v>
      </c>
      <c r="D214" s="160"/>
      <c r="E214" s="161">
        <v>5.5</v>
      </c>
      <c r="F214" s="158"/>
      <c r="G214" s="158"/>
      <c r="H214" s="158"/>
      <c r="I214" s="158"/>
      <c r="J214" s="158"/>
      <c r="K214" s="158"/>
      <c r="L214" s="158"/>
      <c r="M214" s="158"/>
      <c r="N214" s="157"/>
      <c r="O214" s="157"/>
      <c r="P214" s="157"/>
      <c r="Q214" s="157"/>
      <c r="R214" s="158"/>
      <c r="S214" s="158"/>
      <c r="T214" s="158"/>
      <c r="U214" s="158"/>
      <c r="V214" s="158"/>
      <c r="W214" s="158"/>
      <c r="X214" s="158"/>
      <c r="Y214" s="158"/>
      <c r="Z214" s="147"/>
      <c r="AA214" s="147"/>
      <c r="AB214" s="147"/>
      <c r="AC214" s="147"/>
      <c r="AD214" s="147"/>
      <c r="AE214" s="147"/>
      <c r="AF214" s="147"/>
      <c r="AG214" s="147" t="s">
        <v>143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9" t="s">
        <v>379</v>
      </c>
      <c r="D215" s="160"/>
      <c r="E215" s="161">
        <v>14.68</v>
      </c>
      <c r="F215" s="158"/>
      <c r="G215" s="158"/>
      <c r="H215" s="158"/>
      <c r="I215" s="158"/>
      <c r="J215" s="158"/>
      <c r="K215" s="158"/>
      <c r="L215" s="158"/>
      <c r="M215" s="158"/>
      <c r="N215" s="157"/>
      <c r="O215" s="157"/>
      <c r="P215" s="157"/>
      <c r="Q215" s="157"/>
      <c r="R215" s="158"/>
      <c r="S215" s="158"/>
      <c r="T215" s="158"/>
      <c r="U215" s="158"/>
      <c r="V215" s="158"/>
      <c r="W215" s="158"/>
      <c r="X215" s="158"/>
      <c r="Y215" s="158"/>
      <c r="Z215" s="147"/>
      <c r="AA215" s="147"/>
      <c r="AB215" s="147"/>
      <c r="AC215" s="147"/>
      <c r="AD215" s="147"/>
      <c r="AE215" s="147"/>
      <c r="AF215" s="147"/>
      <c r="AG215" s="147" t="s">
        <v>143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9" t="s">
        <v>175</v>
      </c>
      <c r="D216" s="160"/>
      <c r="E216" s="161">
        <v>-1.8</v>
      </c>
      <c r="F216" s="158"/>
      <c r="G216" s="158"/>
      <c r="H216" s="158"/>
      <c r="I216" s="158"/>
      <c r="J216" s="158"/>
      <c r="K216" s="158"/>
      <c r="L216" s="158"/>
      <c r="M216" s="158"/>
      <c r="N216" s="157"/>
      <c r="O216" s="157"/>
      <c r="P216" s="157"/>
      <c r="Q216" s="157"/>
      <c r="R216" s="158"/>
      <c r="S216" s="158"/>
      <c r="T216" s="158"/>
      <c r="U216" s="158"/>
      <c r="V216" s="158"/>
      <c r="W216" s="158"/>
      <c r="X216" s="158"/>
      <c r="Y216" s="158"/>
      <c r="Z216" s="147"/>
      <c r="AA216" s="147"/>
      <c r="AB216" s="147"/>
      <c r="AC216" s="147"/>
      <c r="AD216" s="147"/>
      <c r="AE216" s="147"/>
      <c r="AF216" s="147"/>
      <c r="AG216" s="147" t="s">
        <v>143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89" t="s">
        <v>169</v>
      </c>
      <c r="D217" s="160"/>
      <c r="E217" s="161">
        <v>-2</v>
      </c>
      <c r="F217" s="158"/>
      <c r="G217" s="158"/>
      <c r="H217" s="158"/>
      <c r="I217" s="158"/>
      <c r="J217" s="158"/>
      <c r="K217" s="158"/>
      <c r="L217" s="158"/>
      <c r="M217" s="158"/>
      <c r="N217" s="157"/>
      <c r="O217" s="157"/>
      <c r="P217" s="157"/>
      <c r="Q217" s="157"/>
      <c r="R217" s="158"/>
      <c r="S217" s="158"/>
      <c r="T217" s="158"/>
      <c r="U217" s="158"/>
      <c r="V217" s="158"/>
      <c r="W217" s="158"/>
      <c r="X217" s="158"/>
      <c r="Y217" s="158"/>
      <c r="Z217" s="147"/>
      <c r="AA217" s="147"/>
      <c r="AB217" s="147"/>
      <c r="AC217" s="147"/>
      <c r="AD217" s="147"/>
      <c r="AE217" s="147"/>
      <c r="AF217" s="147"/>
      <c r="AG217" s="147" t="s">
        <v>143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73">
        <v>72</v>
      </c>
      <c r="B218" s="174" t="s">
        <v>380</v>
      </c>
      <c r="C218" s="188" t="s">
        <v>381</v>
      </c>
      <c r="D218" s="175" t="s">
        <v>137</v>
      </c>
      <c r="E218" s="176">
        <v>91.212500000000006</v>
      </c>
      <c r="F218" s="177"/>
      <c r="G218" s="178">
        <f>ROUND(E218*F218,2)</f>
        <v>0</v>
      </c>
      <c r="H218" s="159"/>
      <c r="I218" s="158">
        <f>ROUND(E218*H218,2)</f>
        <v>0</v>
      </c>
      <c r="J218" s="159"/>
      <c r="K218" s="158">
        <f>ROUND(E218*J218,2)</f>
        <v>0</v>
      </c>
      <c r="L218" s="158">
        <v>21</v>
      </c>
      <c r="M218" s="158">
        <f>G218*(1+L218/100)</f>
        <v>0</v>
      </c>
      <c r="N218" s="157">
        <v>1.6000000000000001E-4</v>
      </c>
      <c r="O218" s="157">
        <f>ROUND(E218*N218,2)</f>
        <v>0.01</v>
      </c>
      <c r="P218" s="157">
        <v>0</v>
      </c>
      <c r="Q218" s="157">
        <f>ROUND(E218*P218,2)</f>
        <v>0</v>
      </c>
      <c r="R218" s="158"/>
      <c r="S218" s="158" t="s">
        <v>138</v>
      </c>
      <c r="T218" s="158" t="s">
        <v>138</v>
      </c>
      <c r="U218" s="158">
        <v>0.05</v>
      </c>
      <c r="V218" s="158">
        <f>ROUND(E218*U218,2)</f>
        <v>4.5599999999999996</v>
      </c>
      <c r="W218" s="158"/>
      <c r="X218" s="158" t="s">
        <v>139</v>
      </c>
      <c r="Y218" s="158" t="s">
        <v>140</v>
      </c>
      <c r="Z218" s="147"/>
      <c r="AA218" s="147"/>
      <c r="AB218" s="147"/>
      <c r="AC218" s="147"/>
      <c r="AD218" s="147"/>
      <c r="AE218" s="147"/>
      <c r="AF218" s="147"/>
      <c r="AG218" s="147" t="s">
        <v>141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2" x14ac:dyDescent="0.2">
      <c r="A219" s="154"/>
      <c r="B219" s="155"/>
      <c r="C219" s="267" t="s">
        <v>382</v>
      </c>
      <c r="D219" s="268"/>
      <c r="E219" s="268"/>
      <c r="F219" s="268"/>
      <c r="G219" s="268"/>
      <c r="H219" s="158"/>
      <c r="I219" s="158"/>
      <c r="J219" s="158"/>
      <c r="K219" s="158"/>
      <c r="L219" s="158"/>
      <c r="M219" s="158"/>
      <c r="N219" s="157"/>
      <c r="O219" s="157"/>
      <c r="P219" s="157"/>
      <c r="Q219" s="157"/>
      <c r="R219" s="158"/>
      <c r="S219" s="158"/>
      <c r="T219" s="158"/>
      <c r="U219" s="158"/>
      <c r="V219" s="158"/>
      <c r="W219" s="158"/>
      <c r="X219" s="158"/>
      <c r="Y219" s="158"/>
      <c r="Z219" s="147"/>
      <c r="AA219" s="147"/>
      <c r="AB219" s="147"/>
      <c r="AC219" s="147"/>
      <c r="AD219" s="147"/>
      <c r="AE219" s="147"/>
      <c r="AF219" s="147"/>
      <c r="AG219" s="147" t="s">
        <v>157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2" x14ac:dyDescent="0.2">
      <c r="A220" s="154"/>
      <c r="B220" s="155"/>
      <c r="C220" s="189" t="s">
        <v>167</v>
      </c>
      <c r="D220" s="160"/>
      <c r="E220" s="161">
        <v>67.2</v>
      </c>
      <c r="F220" s="158"/>
      <c r="G220" s="158"/>
      <c r="H220" s="158"/>
      <c r="I220" s="158"/>
      <c r="J220" s="158"/>
      <c r="K220" s="158"/>
      <c r="L220" s="158"/>
      <c r="M220" s="158"/>
      <c r="N220" s="157"/>
      <c r="O220" s="157"/>
      <c r="P220" s="157"/>
      <c r="Q220" s="157"/>
      <c r="R220" s="158"/>
      <c r="S220" s="158"/>
      <c r="T220" s="158"/>
      <c r="U220" s="158"/>
      <c r="V220" s="158"/>
      <c r="W220" s="158"/>
      <c r="X220" s="158"/>
      <c r="Y220" s="158"/>
      <c r="Z220" s="147"/>
      <c r="AA220" s="147"/>
      <c r="AB220" s="147"/>
      <c r="AC220" s="147"/>
      <c r="AD220" s="147"/>
      <c r="AE220" s="147"/>
      <c r="AF220" s="147"/>
      <c r="AG220" s="147" t="s">
        <v>143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89" t="s">
        <v>168</v>
      </c>
      <c r="D221" s="160"/>
      <c r="E221" s="161">
        <v>8.64</v>
      </c>
      <c r="F221" s="158"/>
      <c r="G221" s="158"/>
      <c r="H221" s="158"/>
      <c r="I221" s="158"/>
      <c r="J221" s="158"/>
      <c r="K221" s="158"/>
      <c r="L221" s="158"/>
      <c r="M221" s="158"/>
      <c r="N221" s="157"/>
      <c r="O221" s="157"/>
      <c r="P221" s="157"/>
      <c r="Q221" s="157"/>
      <c r="R221" s="158"/>
      <c r="S221" s="158"/>
      <c r="T221" s="158"/>
      <c r="U221" s="158"/>
      <c r="V221" s="158"/>
      <c r="W221" s="158"/>
      <c r="X221" s="158"/>
      <c r="Y221" s="158"/>
      <c r="Z221" s="147"/>
      <c r="AA221" s="147"/>
      <c r="AB221" s="147"/>
      <c r="AC221" s="147"/>
      <c r="AD221" s="147"/>
      <c r="AE221" s="147"/>
      <c r="AF221" s="147"/>
      <c r="AG221" s="147" t="s">
        <v>143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3" x14ac:dyDescent="0.2">
      <c r="A222" s="154"/>
      <c r="B222" s="155"/>
      <c r="C222" s="189" t="s">
        <v>169</v>
      </c>
      <c r="D222" s="160"/>
      <c r="E222" s="161">
        <v>-2</v>
      </c>
      <c r="F222" s="158"/>
      <c r="G222" s="158"/>
      <c r="H222" s="158"/>
      <c r="I222" s="158"/>
      <c r="J222" s="158"/>
      <c r="K222" s="158"/>
      <c r="L222" s="158"/>
      <c r="M222" s="158"/>
      <c r="N222" s="157"/>
      <c r="O222" s="157"/>
      <c r="P222" s="157"/>
      <c r="Q222" s="157"/>
      <c r="R222" s="158"/>
      <c r="S222" s="158"/>
      <c r="T222" s="158"/>
      <c r="U222" s="158"/>
      <c r="V222" s="158"/>
      <c r="W222" s="158"/>
      <c r="X222" s="158"/>
      <c r="Y222" s="158"/>
      <c r="Z222" s="147"/>
      <c r="AA222" s="147"/>
      <c r="AB222" s="147"/>
      <c r="AC222" s="147"/>
      <c r="AD222" s="147"/>
      <c r="AE222" s="147"/>
      <c r="AF222" s="147"/>
      <c r="AG222" s="147" t="s">
        <v>143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3" x14ac:dyDescent="0.2">
      <c r="A223" s="154"/>
      <c r="B223" s="155"/>
      <c r="C223" s="189" t="s">
        <v>170</v>
      </c>
      <c r="D223" s="160"/>
      <c r="E223" s="161">
        <v>-3.6</v>
      </c>
      <c r="F223" s="158"/>
      <c r="G223" s="158"/>
      <c r="H223" s="158"/>
      <c r="I223" s="158"/>
      <c r="J223" s="158"/>
      <c r="K223" s="158"/>
      <c r="L223" s="158"/>
      <c r="M223" s="158"/>
      <c r="N223" s="157"/>
      <c r="O223" s="157"/>
      <c r="P223" s="157"/>
      <c r="Q223" s="157"/>
      <c r="R223" s="158"/>
      <c r="S223" s="158"/>
      <c r="T223" s="158"/>
      <c r="U223" s="158"/>
      <c r="V223" s="158"/>
      <c r="W223" s="158"/>
      <c r="X223" s="158"/>
      <c r="Y223" s="158"/>
      <c r="Z223" s="147"/>
      <c r="AA223" s="147"/>
      <c r="AB223" s="147"/>
      <c r="AC223" s="147"/>
      <c r="AD223" s="147"/>
      <c r="AE223" s="147"/>
      <c r="AF223" s="147"/>
      <c r="AG223" s="147" t="s">
        <v>143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189" t="s">
        <v>171</v>
      </c>
      <c r="D224" s="160"/>
      <c r="E224" s="161">
        <v>-2.34</v>
      </c>
      <c r="F224" s="158"/>
      <c r="G224" s="158"/>
      <c r="H224" s="158"/>
      <c r="I224" s="158"/>
      <c r="J224" s="158"/>
      <c r="K224" s="158"/>
      <c r="L224" s="158"/>
      <c r="M224" s="158"/>
      <c r="N224" s="157"/>
      <c r="O224" s="157"/>
      <c r="P224" s="157"/>
      <c r="Q224" s="157"/>
      <c r="R224" s="158"/>
      <c r="S224" s="158"/>
      <c r="T224" s="158"/>
      <c r="U224" s="158"/>
      <c r="V224" s="158"/>
      <c r="W224" s="158"/>
      <c r="X224" s="158"/>
      <c r="Y224" s="158"/>
      <c r="Z224" s="147"/>
      <c r="AA224" s="147"/>
      <c r="AB224" s="147"/>
      <c r="AC224" s="147"/>
      <c r="AD224" s="147"/>
      <c r="AE224" s="147"/>
      <c r="AF224" s="147"/>
      <c r="AG224" s="147" t="s">
        <v>143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9" t="s">
        <v>172</v>
      </c>
      <c r="D225" s="160"/>
      <c r="E225" s="161">
        <v>-1.17</v>
      </c>
      <c r="F225" s="158"/>
      <c r="G225" s="158"/>
      <c r="H225" s="158"/>
      <c r="I225" s="158"/>
      <c r="J225" s="158"/>
      <c r="K225" s="158"/>
      <c r="L225" s="158"/>
      <c r="M225" s="158"/>
      <c r="N225" s="157"/>
      <c r="O225" s="157"/>
      <c r="P225" s="157"/>
      <c r="Q225" s="157"/>
      <c r="R225" s="158"/>
      <c r="S225" s="158"/>
      <c r="T225" s="158"/>
      <c r="U225" s="158"/>
      <c r="V225" s="158"/>
      <c r="W225" s="158"/>
      <c r="X225" s="158"/>
      <c r="Y225" s="158"/>
      <c r="Z225" s="147"/>
      <c r="AA225" s="147"/>
      <c r="AB225" s="147"/>
      <c r="AC225" s="147"/>
      <c r="AD225" s="147"/>
      <c r="AE225" s="147"/>
      <c r="AF225" s="147"/>
      <c r="AG225" s="147" t="s">
        <v>143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9" t="s">
        <v>383</v>
      </c>
      <c r="D226" s="160"/>
      <c r="E226" s="161">
        <v>29.36</v>
      </c>
      <c r="F226" s="158"/>
      <c r="G226" s="158"/>
      <c r="H226" s="158"/>
      <c r="I226" s="158"/>
      <c r="J226" s="158"/>
      <c r="K226" s="158"/>
      <c r="L226" s="158"/>
      <c r="M226" s="158"/>
      <c r="N226" s="157"/>
      <c r="O226" s="157"/>
      <c r="P226" s="157"/>
      <c r="Q226" s="157"/>
      <c r="R226" s="158"/>
      <c r="S226" s="158"/>
      <c r="T226" s="158"/>
      <c r="U226" s="158"/>
      <c r="V226" s="158"/>
      <c r="W226" s="158"/>
      <c r="X226" s="158"/>
      <c r="Y226" s="158"/>
      <c r="Z226" s="147"/>
      <c r="AA226" s="147"/>
      <c r="AB226" s="147"/>
      <c r="AC226" s="147"/>
      <c r="AD226" s="147"/>
      <c r="AE226" s="147"/>
      <c r="AF226" s="147"/>
      <c r="AG226" s="147" t="s">
        <v>143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9" t="s">
        <v>174</v>
      </c>
      <c r="D227" s="160"/>
      <c r="E227" s="161">
        <v>-0.87749999999999995</v>
      </c>
      <c r="F227" s="158"/>
      <c r="G227" s="158"/>
      <c r="H227" s="158"/>
      <c r="I227" s="158"/>
      <c r="J227" s="158"/>
      <c r="K227" s="158"/>
      <c r="L227" s="158"/>
      <c r="M227" s="158"/>
      <c r="N227" s="157"/>
      <c r="O227" s="157"/>
      <c r="P227" s="157"/>
      <c r="Q227" s="157"/>
      <c r="R227" s="158"/>
      <c r="S227" s="158"/>
      <c r="T227" s="158"/>
      <c r="U227" s="158"/>
      <c r="V227" s="158"/>
      <c r="W227" s="158"/>
      <c r="X227" s="158"/>
      <c r="Y227" s="158"/>
      <c r="Z227" s="147"/>
      <c r="AA227" s="147"/>
      <c r="AB227" s="147"/>
      <c r="AC227" s="147"/>
      <c r="AD227" s="147"/>
      <c r="AE227" s="147"/>
      <c r="AF227" s="147"/>
      <c r="AG227" s="147" t="s">
        <v>143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9" t="s">
        <v>175</v>
      </c>
      <c r="D228" s="160"/>
      <c r="E228" s="161">
        <v>-1.8</v>
      </c>
      <c r="F228" s="158"/>
      <c r="G228" s="158"/>
      <c r="H228" s="158"/>
      <c r="I228" s="158"/>
      <c r="J228" s="158"/>
      <c r="K228" s="158"/>
      <c r="L228" s="158"/>
      <c r="M228" s="158"/>
      <c r="N228" s="157"/>
      <c r="O228" s="157"/>
      <c r="P228" s="157"/>
      <c r="Q228" s="157"/>
      <c r="R228" s="158"/>
      <c r="S228" s="158"/>
      <c r="T228" s="158"/>
      <c r="U228" s="158"/>
      <c r="V228" s="158"/>
      <c r="W228" s="158"/>
      <c r="X228" s="158"/>
      <c r="Y228" s="158"/>
      <c r="Z228" s="147"/>
      <c r="AA228" s="147"/>
      <c r="AB228" s="147"/>
      <c r="AC228" s="147"/>
      <c r="AD228" s="147"/>
      <c r="AE228" s="147"/>
      <c r="AF228" s="147"/>
      <c r="AG228" s="147" t="s">
        <v>143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89" t="s">
        <v>176</v>
      </c>
      <c r="D229" s="160"/>
      <c r="E229" s="161">
        <v>-2.2000000000000002</v>
      </c>
      <c r="F229" s="158"/>
      <c r="G229" s="158"/>
      <c r="H229" s="158"/>
      <c r="I229" s="158"/>
      <c r="J229" s="158"/>
      <c r="K229" s="158"/>
      <c r="L229" s="158"/>
      <c r="M229" s="158"/>
      <c r="N229" s="157"/>
      <c r="O229" s="157"/>
      <c r="P229" s="157"/>
      <c r="Q229" s="157"/>
      <c r="R229" s="158"/>
      <c r="S229" s="158"/>
      <c r="T229" s="158"/>
      <c r="U229" s="158"/>
      <c r="V229" s="158"/>
      <c r="W229" s="158"/>
      <c r="X229" s="158"/>
      <c r="Y229" s="158"/>
      <c r="Z229" s="147"/>
      <c r="AA229" s="147"/>
      <c r="AB229" s="147"/>
      <c r="AC229" s="147"/>
      <c r="AD229" s="147"/>
      <c r="AE229" s="147"/>
      <c r="AF229" s="147"/>
      <c r="AG229" s="147" t="s">
        <v>143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91" t="s">
        <v>177</v>
      </c>
      <c r="D230" s="162"/>
      <c r="E230" s="163">
        <v>91.212500000000006</v>
      </c>
      <c r="F230" s="158"/>
      <c r="G230" s="158"/>
      <c r="H230" s="158"/>
      <c r="I230" s="158"/>
      <c r="J230" s="158"/>
      <c r="K230" s="158"/>
      <c r="L230" s="158"/>
      <c r="M230" s="158"/>
      <c r="N230" s="157"/>
      <c r="O230" s="157"/>
      <c r="P230" s="157"/>
      <c r="Q230" s="157"/>
      <c r="R230" s="158"/>
      <c r="S230" s="158"/>
      <c r="T230" s="158"/>
      <c r="U230" s="158"/>
      <c r="V230" s="158"/>
      <c r="W230" s="158"/>
      <c r="X230" s="158"/>
      <c r="Y230" s="158"/>
      <c r="Z230" s="147"/>
      <c r="AA230" s="147"/>
      <c r="AB230" s="147"/>
      <c r="AC230" s="147"/>
      <c r="AD230" s="147"/>
      <c r="AE230" s="147"/>
      <c r="AF230" s="147"/>
      <c r="AG230" s="147" t="s">
        <v>143</v>
      </c>
      <c r="AH230" s="147">
        <v>1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1" x14ac:dyDescent="0.2">
      <c r="A231" s="173">
        <v>73</v>
      </c>
      <c r="B231" s="174" t="s">
        <v>384</v>
      </c>
      <c r="C231" s="188" t="s">
        <v>385</v>
      </c>
      <c r="D231" s="175" t="s">
        <v>137</v>
      </c>
      <c r="E231" s="176">
        <v>91.212500000000006</v>
      </c>
      <c r="F231" s="177"/>
      <c r="G231" s="178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21</v>
      </c>
      <c r="M231" s="158">
        <f>G231*(1+L231/100)</f>
        <v>0</v>
      </c>
      <c r="N231" s="157">
        <v>5.3499999999999997E-3</v>
      </c>
      <c r="O231" s="157">
        <f>ROUND(E231*N231,2)</f>
        <v>0.49</v>
      </c>
      <c r="P231" s="157">
        <v>0</v>
      </c>
      <c r="Q231" s="157">
        <f>ROUND(E231*P231,2)</f>
        <v>0</v>
      </c>
      <c r="R231" s="158"/>
      <c r="S231" s="158" t="s">
        <v>138</v>
      </c>
      <c r="T231" s="158" t="s">
        <v>138</v>
      </c>
      <c r="U231" s="158">
        <v>1.29</v>
      </c>
      <c r="V231" s="158">
        <f>ROUND(E231*U231,2)</f>
        <v>117.66</v>
      </c>
      <c r="W231" s="158"/>
      <c r="X231" s="158" t="s">
        <v>139</v>
      </c>
      <c r="Y231" s="158" t="s">
        <v>140</v>
      </c>
      <c r="Z231" s="147"/>
      <c r="AA231" s="147"/>
      <c r="AB231" s="147"/>
      <c r="AC231" s="147"/>
      <c r="AD231" s="147"/>
      <c r="AE231" s="147"/>
      <c r="AF231" s="147"/>
      <c r="AG231" s="147" t="s">
        <v>141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2" x14ac:dyDescent="0.2">
      <c r="A232" s="154"/>
      <c r="B232" s="155"/>
      <c r="C232" s="189" t="s">
        <v>167</v>
      </c>
      <c r="D232" s="160"/>
      <c r="E232" s="161">
        <v>67.2</v>
      </c>
      <c r="F232" s="158"/>
      <c r="G232" s="158"/>
      <c r="H232" s="158"/>
      <c r="I232" s="158"/>
      <c r="J232" s="158"/>
      <c r="K232" s="158"/>
      <c r="L232" s="158"/>
      <c r="M232" s="158"/>
      <c r="N232" s="157"/>
      <c r="O232" s="157"/>
      <c r="P232" s="157"/>
      <c r="Q232" s="157"/>
      <c r="R232" s="158"/>
      <c r="S232" s="158"/>
      <c r="T232" s="158"/>
      <c r="U232" s="158"/>
      <c r="V232" s="158"/>
      <c r="W232" s="158"/>
      <c r="X232" s="158"/>
      <c r="Y232" s="158"/>
      <c r="Z232" s="147"/>
      <c r="AA232" s="147"/>
      <c r="AB232" s="147"/>
      <c r="AC232" s="147"/>
      <c r="AD232" s="147"/>
      <c r="AE232" s="147"/>
      <c r="AF232" s="147"/>
      <c r="AG232" s="147" t="s">
        <v>143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9" t="s">
        <v>168</v>
      </c>
      <c r="D233" s="160"/>
      <c r="E233" s="161">
        <v>8.64</v>
      </c>
      <c r="F233" s="158"/>
      <c r="G233" s="158"/>
      <c r="H233" s="158"/>
      <c r="I233" s="158"/>
      <c r="J233" s="158"/>
      <c r="K233" s="158"/>
      <c r="L233" s="158"/>
      <c r="M233" s="158"/>
      <c r="N233" s="157"/>
      <c r="O233" s="157"/>
      <c r="P233" s="157"/>
      <c r="Q233" s="157"/>
      <c r="R233" s="158"/>
      <c r="S233" s="158"/>
      <c r="T233" s="158"/>
      <c r="U233" s="158"/>
      <c r="V233" s="158"/>
      <c r="W233" s="158"/>
      <c r="X233" s="158"/>
      <c r="Y233" s="158"/>
      <c r="Z233" s="147"/>
      <c r="AA233" s="147"/>
      <c r="AB233" s="147"/>
      <c r="AC233" s="147"/>
      <c r="AD233" s="147"/>
      <c r="AE233" s="147"/>
      <c r="AF233" s="147"/>
      <c r="AG233" s="147" t="s">
        <v>143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9" t="s">
        <v>169</v>
      </c>
      <c r="D234" s="160"/>
      <c r="E234" s="161">
        <v>-2</v>
      </c>
      <c r="F234" s="158"/>
      <c r="G234" s="158"/>
      <c r="H234" s="158"/>
      <c r="I234" s="158"/>
      <c r="J234" s="158"/>
      <c r="K234" s="158"/>
      <c r="L234" s="158"/>
      <c r="M234" s="158"/>
      <c r="N234" s="157"/>
      <c r="O234" s="157"/>
      <c r="P234" s="157"/>
      <c r="Q234" s="157"/>
      <c r="R234" s="158"/>
      <c r="S234" s="158"/>
      <c r="T234" s="158"/>
      <c r="U234" s="158"/>
      <c r="V234" s="158"/>
      <c r="W234" s="158"/>
      <c r="X234" s="158"/>
      <c r="Y234" s="158"/>
      <c r="Z234" s="147"/>
      <c r="AA234" s="147"/>
      <c r="AB234" s="147"/>
      <c r="AC234" s="147"/>
      <c r="AD234" s="147"/>
      <c r="AE234" s="147"/>
      <c r="AF234" s="147"/>
      <c r="AG234" s="147" t="s">
        <v>143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9" t="s">
        <v>170</v>
      </c>
      <c r="D235" s="160"/>
      <c r="E235" s="161">
        <v>-3.6</v>
      </c>
      <c r="F235" s="158"/>
      <c r="G235" s="158"/>
      <c r="H235" s="158"/>
      <c r="I235" s="158"/>
      <c r="J235" s="158"/>
      <c r="K235" s="158"/>
      <c r="L235" s="158"/>
      <c r="M235" s="158"/>
      <c r="N235" s="157"/>
      <c r="O235" s="157"/>
      <c r="P235" s="157"/>
      <c r="Q235" s="157"/>
      <c r="R235" s="158"/>
      <c r="S235" s="158"/>
      <c r="T235" s="158"/>
      <c r="U235" s="158"/>
      <c r="V235" s="158"/>
      <c r="W235" s="158"/>
      <c r="X235" s="158"/>
      <c r="Y235" s="158"/>
      <c r="Z235" s="147"/>
      <c r="AA235" s="147"/>
      <c r="AB235" s="147"/>
      <c r="AC235" s="147"/>
      <c r="AD235" s="147"/>
      <c r="AE235" s="147"/>
      <c r="AF235" s="147"/>
      <c r="AG235" s="147" t="s">
        <v>143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9" t="s">
        <v>171</v>
      </c>
      <c r="D236" s="160"/>
      <c r="E236" s="161">
        <v>-2.34</v>
      </c>
      <c r="F236" s="158"/>
      <c r="G236" s="158"/>
      <c r="H236" s="158"/>
      <c r="I236" s="158"/>
      <c r="J236" s="158"/>
      <c r="K236" s="158"/>
      <c r="L236" s="158"/>
      <c r="M236" s="158"/>
      <c r="N236" s="157"/>
      <c r="O236" s="157"/>
      <c r="P236" s="157"/>
      <c r="Q236" s="157"/>
      <c r="R236" s="158"/>
      <c r="S236" s="158"/>
      <c r="T236" s="158"/>
      <c r="U236" s="158"/>
      <c r="V236" s="158"/>
      <c r="W236" s="158"/>
      <c r="X236" s="158"/>
      <c r="Y236" s="158"/>
      <c r="Z236" s="147"/>
      <c r="AA236" s="147"/>
      <c r="AB236" s="147"/>
      <c r="AC236" s="147"/>
      <c r="AD236" s="147"/>
      <c r="AE236" s="147"/>
      <c r="AF236" s="147"/>
      <c r="AG236" s="147" t="s">
        <v>143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189" t="s">
        <v>172</v>
      </c>
      <c r="D237" s="160"/>
      <c r="E237" s="161">
        <v>-1.17</v>
      </c>
      <c r="F237" s="158"/>
      <c r="G237" s="158"/>
      <c r="H237" s="158"/>
      <c r="I237" s="158"/>
      <c r="J237" s="158"/>
      <c r="K237" s="158"/>
      <c r="L237" s="158"/>
      <c r="M237" s="158"/>
      <c r="N237" s="157"/>
      <c r="O237" s="157"/>
      <c r="P237" s="157"/>
      <c r="Q237" s="157"/>
      <c r="R237" s="158"/>
      <c r="S237" s="158"/>
      <c r="T237" s="158"/>
      <c r="U237" s="158"/>
      <c r="V237" s="158"/>
      <c r="W237" s="158"/>
      <c r="X237" s="158"/>
      <c r="Y237" s="158"/>
      <c r="Z237" s="147"/>
      <c r="AA237" s="147"/>
      <c r="AB237" s="147"/>
      <c r="AC237" s="147"/>
      <c r="AD237" s="147"/>
      <c r="AE237" s="147"/>
      <c r="AF237" s="147"/>
      <c r="AG237" s="147" t="s">
        <v>143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89" t="s">
        <v>383</v>
      </c>
      <c r="D238" s="160"/>
      <c r="E238" s="161">
        <v>29.36</v>
      </c>
      <c r="F238" s="158"/>
      <c r="G238" s="158"/>
      <c r="H238" s="158"/>
      <c r="I238" s="158"/>
      <c r="J238" s="158"/>
      <c r="K238" s="158"/>
      <c r="L238" s="158"/>
      <c r="M238" s="158"/>
      <c r="N238" s="157"/>
      <c r="O238" s="157"/>
      <c r="P238" s="157"/>
      <c r="Q238" s="157"/>
      <c r="R238" s="158"/>
      <c r="S238" s="158"/>
      <c r="T238" s="158"/>
      <c r="U238" s="158"/>
      <c r="V238" s="158"/>
      <c r="W238" s="158"/>
      <c r="X238" s="158"/>
      <c r="Y238" s="158"/>
      <c r="Z238" s="147"/>
      <c r="AA238" s="147"/>
      <c r="AB238" s="147"/>
      <c r="AC238" s="147"/>
      <c r="AD238" s="147"/>
      <c r="AE238" s="147"/>
      <c r="AF238" s="147"/>
      <c r="AG238" s="147" t="s">
        <v>143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89" t="s">
        <v>174</v>
      </c>
      <c r="D239" s="160"/>
      <c r="E239" s="161">
        <v>-0.87749999999999995</v>
      </c>
      <c r="F239" s="158"/>
      <c r="G239" s="158"/>
      <c r="H239" s="158"/>
      <c r="I239" s="158"/>
      <c r="J239" s="158"/>
      <c r="K239" s="158"/>
      <c r="L239" s="158"/>
      <c r="M239" s="158"/>
      <c r="N239" s="157"/>
      <c r="O239" s="157"/>
      <c r="P239" s="157"/>
      <c r="Q239" s="157"/>
      <c r="R239" s="158"/>
      <c r="S239" s="158"/>
      <c r="T239" s="158"/>
      <c r="U239" s="158"/>
      <c r="V239" s="158"/>
      <c r="W239" s="158"/>
      <c r="X239" s="158"/>
      <c r="Y239" s="158"/>
      <c r="Z239" s="147"/>
      <c r="AA239" s="147"/>
      <c r="AB239" s="147"/>
      <c r="AC239" s="147"/>
      <c r="AD239" s="147"/>
      <c r="AE239" s="147"/>
      <c r="AF239" s="147"/>
      <c r="AG239" s="147" t="s">
        <v>143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9" t="s">
        <v>175</v>
      </c>
      <c r="D240" s="160"/>
      <c r="E240" s="161">
        <v>-1.8</v>
      </c>
      <c r="F240" s="158"/>
      <c r="G240" s="158"/>
      <c r="H240" s="158"/>
      <c r="I240" s="158"/>
      <c r="J240" s="158"/>
      <c r="K240" s="158"/>
      <c r="L240" s="158"/>
      <c r="M240" s="158"/>
      <c r="N240" s="157"/>
      <c r="O240" s="157"/>
      <c r="P240" s="157"/>
      <c r="Q240" s="157"/>
      <c r="R240" s="158"/>
      <c r="S240" s="158"/>
      <c r="T240" s="158"/>
      <c r="U240" s="158"/>
      <c r="V240" s="158"/>
      <c r="W240" s="158"/>
      <c r="X240" s="158"/>
      <c r="Y240" s="158"/>
      <c r="Z240" s="147"/>
      <c r="AA240" s="147"/>
      <c r="AB240" s="147"/>
      <c r="AC240" s="147"/>
      <c r="AD240" s="147"/>
      <c r="AE240" s="147"/>
      <c r="AF240" s="147"/>
      <c r="AG240" s="147" t="s">
        <v>143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89" t="s">
        <v>176</v>
      </c>
      <c r="D241" s="160"/>
      <c r="E241" s="161">
        <v>-2.2000000000000002</v>
      </c>
      <c r="F241" s="158"/>
      <c r="G241" s="158"/>
      <c r="H241" s="158"/>
      <c r="I241" s="158"/>
      <c r="J241" s="158"/>
      <c r="K241" s="158"/>
      <c r="L241" s="158"/>
      <c r="M241" s="158"/>
      <c r="N241" s="157"/>
      <c r="O241" s="157"/>
      <c r="P241" s="157"/>
      <c r="Q241" s="157"/>
      <c r="R241" s="158"/>
      <c r="S241" s="158"/>
      <c r="T241" s="158"/>
      <c r="U241" s="158"/>
      <c r="V241" s="158"/>
      <c r="W241" s="158"/>
      <c r="X241" s="158"/>
      <c r="Y241" s="158"/>
      <c r="Z241" s="147"/>
      <c r="AA241" s="147"/>
      <c r="AB241" s="147"/>
      <c r="AC241" s="147"/>
      <c r="AD241" s="147"/>
      <c r="AE241" s="147"/>
      <c r="AF241" s="147"/>
      <c r="AG241" s="147" t="s">
        <v>143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91" t="s">
        <v>177</v>
      </c>
      <c r="D242" s="162"/>
      <c r="E242" s="163">
        <v>91.212500000000006</v>
      </c>
      <c r="F242" s="158"/>
      <c r="G242" s="158"/>
      <c r="H242" s="158"/>
      <c r="I242" s="158"/>
      <c r="J242" s="158"/>
      <c r="K242" s="158"/>
      <c r="L242" s="158"/>
      <c r="M242" s="158"/>
      <c r="N242" s="157"/>
      <c r="O242" s="157"/>
      <c r="P242" s="157"/>
      <c r="Q242" s="157"/>
      <c r="R242" s="158"/>
      <c r="S242" s="158"/>
      <c r="T242" s="158"/>
      <c r="U242" s="158"/>
      <c r="V242" s="158"/>
      <c r="W242" s="158"/>
      <c r="X242" s="158"/>
      <c r="Y242" s="158"/>
      <c r="Z242" s="147"/>
      <c r="AA242" s="147"/>
      <c r="AB242" s="147"/>
      <c r="AC242" s="147"/>
      <c r="AD242" s="147"/>
      <c r="AE242" s="147"/>
      <c r="AF242" s="147"/>
      <c r="AG242" s="147" t="s">
        <v>143</v>
      </c>
      <c r="AH242" s="147">
        <v>1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73">
        <v>74</v>
      </c>
      <c r="B243" s="174" t="s">
        <v>386</v>
      </c>
      <c r="C243" s="188" t="s">
        <v>387</v>
      </c>
      <c r="D243" s="175" t="s">
        <v>155</v>
      </c>
      <c r="E243" s="176">
        <v>18</v>
      </c>
      <c r="F243" s="177"/>
      <c r="G243" s="178">
        <f>ROUND(E243*F243,2)</f>
        <v>0</v>
      </c>
      <c r="H243" s="159"/>
      <c r="I243" s="158">
        <f>ROUND(E243*H243,2)</f>
        <v>0</v>
      </c>
      <c r="J243" s="159"/>
      <c r="K243" s="158">
        <f>ROUND(E243*J243,2)</f>
        <v>0</v>
      </c>
      <c r="L243" s="158">
        <v>21</v>
      </c>
      <c r="M243" s="158">
        <f>G243*(1+L243/100)</f>
        <v>0</v>
      </c>
      <c r="N243" s="157">
        <v>4.2999999999999999E-4</v>
      </c>
      <c r="O243" s="157">
        <f>ROUND(E243*N243,2)</f>
        <v>0.01</v>
      </c>
      <c r="P243" s="157">
        <v>0</v>
      </c>
      <c r="Q243" s="157">
        <f>ROUND(E243*P243,2)</f>
        <v>0</v>
      </c>
      <c r="R243" s="158"/>
      <c r="S243" s="158" t="s">
        <v>138</v>
      </c>
      <c r="T243" s="158" t="s">
        <v>138</v>
      </c>
      <c r="U243" s="158">
        <v>0.12</v>
      </c>
      <c r="V243" s="158">
        <f>ROUND(E243*U243,2)</f>
        <v>2.16</v>
      </c>
      <c r="W243" s="158"/>
      <c r="X243" s="158" t="s">
        <v>139</v>
      </c>
      <c r="Y243" s="158" t="s">
        <v>140</v>
      </c>
      <c r="Z243" s="147"/>
      <c r="AA243" s="147"/>
      <c r="AB243" s="147"/>
      <c r="AC243" s="147"/>
      <c r="AD243" s="147"/>
      <c r="AE243" s="147"/>
      <c r="AF243" s="147"/>
      <c r="AG243" s="147" t="s">
        <v>141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2" x14ac:dyDescent="0.2">
      <c r="A244" s="154"/>
      <c r="B244" s="155"/>
      <c r="C244" s="189" t="s">
        <v>388</v>
      </c>
      <c r="D244" s="160"/>
      <c r="E244" s="161">
        <v>18</v>
      </c>
      <c r="F244" s="158"/>
      <c r="G244" s="158"/>
      <c r="H244" s="158"/>
      <c r="I244" s="158"/>
      <c r="J244" s="158"/>
      <c r="K244" s="158"/>
      <c r="L244" s="158"/>
      <c r="M244" s="158"/>
      <c r="N244" s="157"/>
      <c r="O244" s="157"/>
      <c r="P244" s="157"/>
      <c r="Q244" s="157"/>
      <c r="R244" s="158"/>
      <c r="S244" s="158"/>
      <c r="T244" s="158"/>
      <c r="U244" s="158"/>
      <c r="V244" s="158"/>
      <c r="W244" s="158"/>
      <c r="X244" s="158"/>
      <c r="Y244" s="158"/>
      <c r="Z244" s="147"/>
      <c r="AA244" s="147"/>
      <c r="AB244" s="147"/>
      <c r="AC244" s="147"/>
      <c r="AD244" s="147"/>
      <c r="AE244" s="147"/>
      <c r="AF244" s="147"/>
      <c r="AG244" s="147" t="s">
        <v>143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73">
        <v>75</v>
      </c>
      <c r="B245" s="174" t="s">
        <v>389</v>
      </c>
      <c r="C245" s="188" t="s">
        <v>390</v>
      </c>
      <c r="D245" s="175" t="s">
        <v>155</v>
      </c>
      <c r="E245" s="176">
        <v>75.48</v>
      </c>
      <c r="F245" s="177"/>
      <c r="G245" s="178">
        <f>ROUND(E245*F245,2)</f>
        <v>0</v>
      </c>
      <c r="H245" s="159"/>
      <c r="I245" s="158">
        <f>ROUND(E245*H245,2)</f>
        <v>0</v>
      </c>
      <c r="J245" s="159"/>
      <c r="K245" s="158">
        <f>ROUND(E245*J245,2)</f>
        <v>0</v>
      </c>
      <c r="L245" s="158">
        <v>21</v>
      </c>
      <c r="M245" s="158">
        <f>G245*(1+L245/100)</f>
        <v>0</v>
      </c>
      <c r="N245" s="157">
        <v>6.6E-4</v>
      </c>
      <c r="O245" s="157">
        <f>ROUND(E245*N245,2)</f>
        <v>0.05</v>
      </c>
      <c r="P245" s="157">
        <v>0</v>
      </c>
      <c r="Q245" s="157">
        <f>ROUND(E245*P245,2)</f>
        <v>0</v>
      </c>
      <c r="R245" s="158"/>
      <c r="S245" s="158" t="s">
        <v>138</v>
      </c>
      <c r="T245" s="158" t="s">
        <v>138</v>
      </c>
      <c r="U245" s="158">
        <v>0.12</v>
      </c>
      <c r="V245" s="158">
        <f>ROUND(E245*U245,2)</f>
        <v>9.06</v>
      </c>
      <c r="W245" s="158"/>
      <c r="X245" s="158" t="s">
        <v>139</v>
      </c>
      <c r="Y245" s="158" t="s">
        <v>140</v>
      </c>
      <c r="Z245" s="147"/>
      <c r="AA245" s="147"/>
      <c r="AB245" s="147"/>
      <c r="AC245" s="147"/>
      <c r="AD245" s="147"/>
      <c r="AE245" s="147"/>
      <c r="AF245" s="147"/>
      <c r="AG245" s="147" t="s">
        <v>141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89" t="s">
        <v>391</v>
      </c>
      <c r="D246" s="160"/>
      <c r="E246" s="161">
        <v>30</v>
      </c>
      <c r="F246" s="158"/>
      <c r="G246" s="158"/>
      <c r="H246" s="158"/>
      <c r="I246" s="158"/>
      <c r="J246" s="158"/>
      <c r="K246" s="158"/>
      <c r="L246" s="158"/>
      <c r="M246" s="158"/>
      <c r="N246" s="157"/>
      <c r="O246" s="157"/>
      <c r="P246" s="157"/>
      <c r="Q246" s="157"/>
      <c r="R246" s="158"/>
      <c r="S246" s="158"/>
      <c r="T246" s="158"/>
      <c r="U246" s="158"/>
      <c r="V246" s="158"/>
      <c r="W246" s="158"/>
      <c r="X246" s="158"/>
      <c r="Y246" s="158"/>
      <c r="Z246" s="147"/>
      <c r="AA246" s="147"/>
      <c r="AB246" s="147"/>
      <c r="AC246" s="147"/>
      <c r="AD246" s="147"/>
      <c r="AE246" s="147"/>
      <c r="AF246" s="147"/>
      <c r="AG246" s="147" t="s">
        <v>143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91" t="s">
        <v>177</v>
      </c>
      <c r="D247" s="162"/>
      <c r="E247" s="163">
        <v>30</v>
      </c>
      <c r="F247" s="158"/>
      <c r="G247" s="158"/>
      <c r="H247" s="158"/>
      <c r="I247" s="158"/>
      <c r="J247" s="158"/>
      <c r="K247" s="158"/>
      <c r="L247" s="158"/>
      <c r="M247" s="158"/>
      <c r="N247" s="157"/>
      <c r="O247" s="157"/>
      <c r="P247" s="157"/>
      <c r="Q247" s="157"/>
      <c r="R247" s="158"/>
      <c r="S247" s="158"/>
      <c r="T247" s="158"/>
      <c r="U247" s="158"/>
      <c r="V247" s="158"/>
      <c r="W247" s="158"/>
      <c r="X247" s="158"/>
      <c r="Y247" s="158"/>
      <c r="Z247" s="147"/>
      <c r="AA247" s="147"/>
      <c r="AB247" s="147"/>
      <c r="AC247" s="147"/>
      <c r="AD247" s="147"/>
      <c r="AE247" s="147"/>
      <c r="AF247" s="147"/>
      <c r="AG247" s="147" t="s">
        <v>143</v>
      </c>
      <c r="AH247" s="147">
        <v>1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">
      <c r="A248" s="154"/>
      <c r="B248" s="155"/>
      <c r="C248" s="189" t="s">
        <v>392</v>
      </c>
      <c r="D248" s="160"/>
      <c r="E248" s="161">
        <v>33.6</v>
      </c>
      <c r="F248" s="158"/>
      <c r="G248" s="158"/>
      <c r="H248" s="158"/>
      <c r="I248" s="158"/>
      <c r="J248" s="158"/>
      <c r="K248" s="158"/>
      <c r="L248" s="158"/>
      <c r="M248" s="158"/>
      <c r="N248" s="157"/>
      <c r="O248" s="157"/>
      <c r="P248" s="157"/>
      <c r="Q248" s="157"/>
      <c r="R248" s="158"/>
      <c r="S248" s="158"/>
      <c r="T248" s="158"/>
      <c r="U248" s="158"/>
      <c r="V248" s="158"/>
      <c r="W248" s="158"/>
      <c r="X248" s="158"/>
      <c r="Y248" s="158"/>
      <c r="Z248" s="147"/>
      <c r="AA248" s="147"/>
      <c r="AB248" s="147"/>
      <c r="AC248" s="147"/>
      <c r="AD248" s="147"/>
      <c r="AE248" s="147"/>
      <c r="AF248" s="147"/>
      <c r="AG248" s="147" t="s">
        <v>143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3" x14ac:dyDescent="0.2">
      <c r="A249" s="154"/>
      <c r="B249" s="155"/>
      <c r="C249" s="189" t="s">
        <v>378</v>
      </c>
      <c r="D249" s="160"/>
      <c r="E249" s="161">
        <v>5.5</v>
      </c>
      <c r="F249" s="158"/>
      <c r="G249" s="158"/>
      <c r="H249" s="158"/>
      <c r="I249" s="158"/>
      <c r="J249" s="158"/>
      <c r="K249" s="158"/>
      <c r="L249" s="158"/>
      <c r="M249" s="158"/>
      <c r="N249" s="157"/>
      <c r="O249" s="157"/>
      <c r="P249" s="157"/>
      <c r="Q249" s="157"/>
      <c r="R249" s="158"/>
      <c r="S249" s="158"/>
      <c r="T249" s="158"/>
      <c r="U249" s="158"/>
      <c r="V249" s="158"/>
      <c r="W249" s="158"/>
      <c r="X249" s="158"/>
      <c r="Y249" s="158"/>
      <c r="Z249" s="147"/>
      <c r="AA249" s="147"/>
      <c r="AB249" s="147"/>
      <c r="AC249" s="147"/>
      <c r="AD249" s="147"/>
      <c r="AE249" s="147"/>
      <c r="AF249" s="147"/>
      <c r="AG249" s="147" t="s">
        <v>143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3" x14ac:dyDescent="0.2">
      <c r="A250" s="154"/>
      <c r="B250" s="155"/>
      <c r="C250" s="189" t="s">
        <v>379</v>
      </c>
      <c r="D250" s="160"/>
      <c r="E250" s="161">
        <v>14.68</v>
      </c>
      <c r="F250" s="158"/>
      <c r="G250" s="158"/>
      <c r="H250" s="158"/>
      <c r="I250" s="158"/>
      <c r="J250" s="158"/>
      <c r="K250" s="158"/>
      <c r="L250" s="158"/>
      <c r="M250" s="158"/>
      <c r="N250" s="157"/>
      <c r="O250" s="157"/>
      <c r="P250" s="157"/>
      <c r="Q250" s="157"/>
      <c r="R250" s="158"/>
      <c r="S250" s="158"/>
      <c r="T250" s="158"/>
      <c r="U250" s="158"/>
      <c r="V250" s="158"/>
      <c r="W250" s="158"/>
      <c r="X250" s="158"/>
      <c r="Y250" s="158"/>
      <c r="Z250" s="147"/>
      <c r="AA250" s="147"/>
      <c r="AB250" s="147"/>
      <c r="AC250" s="147"/>
      <c r="AD250" s="147"/>
      <c r="AE250" s="147"/>
      <c r="AF250" s="147"/>
      <c r="AG250" s="147" t="s">
        <v>143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189" t="s">
        <v>175</v>
      </c>
      <c r="D251" s="160"/>
      <c r="E251" s="161">
        <v>-1.8</v>
      </c>
      <c r="F251" s="158"/>
      <c r="G251" s="158"/>
      <c r="H251" s="158"/>
      <c r="I251" s="158"/>
      <c r="J251" s="158"/>
      <c r="K251" s="158"/>
      <c r="L251" s="158"/>
      <c r="M251" s="158"/>
      <c r="N251" s="157"/>
      <c r="O251" s="157"/>
      <c r="P251" s="157"/>
      <c r="Q251" s="157"/>
      <c r="R251" s="158"/>
      <c r="S251" s="158"/>
      <c r="T251" s="158"/>
      <c r="U251" s="158"/>
      <c r="V251" s="158"/>
      <c r="W251" s="158"/>
      <c r="X251" s="158"/>
      <c r="Y251" s="158"/>
      <c r="Z251" s="147"/>
      <c r="AA251" s="147"/>
      <c r="AB251" s="147"/>
      <c r="AC251" s="147"/>
      <c r="AD251" s="147"/>
      <c r="AE251" s="147"/>
      <c r="AF251" s="147"/>
      <c r="AG251" s="147" t="s">
        <v>143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89" t="s">
        <v>169</v>
      </c>
      <c r="D252" s="160"/>
      <c r="E252" s="161">
        <v>-2</v>
      </c>
      <c r="F252" s="158"/>
      <c r="G252" s="158"/>
      <c r="H252" s="158"/>
      <c r="I252" s="158"/>
      <c r="J252" s="158"/>
      <c r="K252" s="158"/>
      <c r="L252" s="158"/>
      <c r="M252" s="158"/>
      <c r="N252" s="157"/>
      <c r="O252" s="157"/>
      <c r="P252" s="157"/>
      <c r="Q252" s="157"/>
      <c r="R252" s="158"/>
      <c r="S252" s="158"/>
      <c r="T252" s="158"/>
      <c r="U252" s="158"/>
      <c r="V252" s="158"/>
      <c r="W252" s="158"/>
      <c r="X252" s="158"/>
      <c r="Y252" s="158"/>
      <c r="Z252" s="147"/>
      <c r="AA252" s="147"/>
      <c r="AB252" s="147"/>
      <c r="AC252" s="147"/>
      <c r="AD252" s="147"/>
      <c r="AE252" s="147"/>
      <c r="AF252" s="147"/>
      <c r="AG252" s="147" t="s">
        <v>143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89" t="s">
        <v>393</v>
      </c>
      <c r="D253" s="160"/>
      <c r="E253" s="161">
        <v>-2.4</v>
      </c>
      <c r="F253" s="158"/>
      <c r="G253" s="158"/>
      <c r="H253" s="158"/>
      <c r="I253" s="158"/>
      <c r="J253" s="158"/>
      <c r="K253" s="158"/>
      <c r="L253" s="158"/>
      <c r="M253" s="158"/>
      <c r="N253" s="157"/>
      <c r="O253" s="157"/>
      <c r="P253" s="157"/>
      <c r="Q253" s="157"/>
      <c r="R253" s="158"/>
      <c r="S253" s="158"/>
      <c r="T253" s="158"/>
      <c r="U253" s="158"/>
      <c r="V253" s="158"/>
      <c r="W253" s="158"/>
      <c r="X253" s="158"/>
      <c r="Y253" s="158"/>
      <c r="Z253" s="147"/>
      <c r="AA253" s="147"/>
      <c r="AB253" s="147"/>
      <c r="AC253" s="147"/>
      <c r="AD253" s="147"/>
      <c r="AE253" s="147"/>
      <c r="AF253" s="147"/>
      <c r="AG253" s="147" t="s">
        <v>143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9" t="s">
        <v>394</v>
      </c>
      <c r="D254" s="160"/>
      <c r="E254" s="161">
        <v>-1.2</v>
      </c>
      <c r="F254" s="158"/>
      <c r="G254" s="158"/>
      <c r="H254" s="158"/>
      <c r="I254" s="158"/>
      <c r="J254" s="158"/>
      <c r="K254" s="158"/>
      <c r="L254" s="158"/>
      <c r="M254" s="158"/>
      <c r="N254" s="157"/>
      <c r="O254" s="157"/>
      <c r="P254" s="157"/>
      <c r="Q254" s="157"/>
      <c r="R254" s="158"/>
      <c r="S254" s="158"/>
      <c r="T254" s="158"/>
      <c r="U254" s="158"/>
      <c r="V254" s="158"/>
      <c r="W254" s="158"/>
      <c r="X254" s="158"/>
      <c r="Y254" s="158"/>
      <c r="Z254" s="147"/>
      <c r="AA254" s="147"/>
      <c r="AB254" s="147"/>
      <c r="AC254" s="147"/>
      <c r="AD254" s="147"/>
      <c r="AE254" s="147"/>
      <c r="AF254" s="147"/>
      <c r="AG254" s="147" t="s">
        <v>143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89" t="s">
        <v>395</v>
      </c>
      <c r="D255" s="160"/>
      <c r="E255" s="161">
        <v>-0.9</v>
      </c>
      <c r="F255" s="158"/>
      <c r="G255" s="158"/>
      <c r="H255" s="158"/>
      <c r="I255" s="158"/>
      <c r="J255" s="158"/>
      <c r="K255" s="158"/>
      <c r="L255" s="158"/>
      <c r="M255" s="158"/>
      <c r="N255" s="157"/>
      <c r="O255" s="157"/>
      <c r="P255" s="157"/>
      <c r="Q255" s="157"/>
      <c r="R255" s="158"/>
      <c r="S255" s="158"/>
      <c r="T255" s="158"/>
      <c r="U255" s="158"/>
      <c r="V255" s="158"/>
      <c r="W255" s="158"/>
      <c r="X255" s="158"/>
      <c r="Y255" s="158"/>
      <c r="Z255" s="147"/>
      <c r="AA255" s="147"/>
      <c r="AB255" s="147"/>
      <c r="AC255" s="147"/>
      <c r="AD255" s="147"/>
      <c r="AE255" s="147"/>
      <c r="AF255" s="147"/>
      <c r="AG255" s="147" t="s">
        <v>143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91" t="s">
        <v>177</v>
      </c>
      <c r="D256" s="162"/>
      <c r="E256" s="163">
        <v>45.48</v>
      </c>
      <c r="F256" s="158"/>
      <c r="G256" s="158"/>
      <c r="H256" s="158"/>
      <c r="I256" s="158"/>
      <c r="J256" s="158"/>
      <c r="K256" s="158"/>
      <c r="L256" s="158"/>
      <c r="M256" s="158"/>
      <c r="N256" s="157"/>
      <c r="O256" s="157"/>
      <c r="P256" s="157"/>
      <c r="Q256" s="157"/>
      <c r="R256" s="158"/>
      <c r="S256" s="158"/>
      <c r="T256" s="158"/>
      <c r="U256" s="158"/>
      <c r="V256" s="158"/>
      <c r="W256" s="158"/>
      <c r="X256" s="158"/>
      <c r="Y256" s="158"/>
      <c r="Z256" s="147"/>
      <c r="AA256" s="147"/>
      <c r="AB256" s="147"/>
      <c r="AC256" s="147"/>
      <c r="AD256" s="147"/>
      <c r="AE256" s="147"/>
      <c r="AF256" s="147"/>
      <c r="AG256" s="147" t="s">
        <v>143</v>
      </c>
      <c r="AH256" s="147">
        <v>1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73">
        <v>76</v>
      </c>
      <c r="B257" s="174" t="s">
        <v>396</v>
      </c>
      <c r="C257" s="188" t="s">
        <v>397</v>
      </c>
      <c r="D257" s="175" t="s">
        <v>137</v>
      </c>
      <c r="E257" s="176">
        <v>102.158</v>
      </c>
      <c r="F257" s="177"/>
      <c r="G257" s="178">
        <f>ROUND(E257*F257,2)</f>
        <v>0</v>
      </c>
      <c r="H257" s="159"/>
      <c r="I257" s="158">
        <f>ROUND(E257*H257,2)</f>
        <v>0</v>
      </c>
      <c r="J257" s="159"/>
      <c r="K257" s="158">
        <f>ROUND(E257*J257,2)</f>
        <v>0</v>
      </c>
      <c r="L257" s="158">
        <v>21</v>
      </c>
      <c r="M257" s="158">
        <f>G257*(1+L257/100)</f>
        <v>0</v>
      </c>
      <c r="N257" s="157">
        <v>1.8499999999999999E-2</v>
      </c>
      <c r="O257" s="157">
        <f>ROUND(E257*N257,2)</f>
        <v>1.89</v>
      </c>
      <c r="P257" s="157">
        <v>0</v>
      </c>
      <c r="Q257" s="157">
        <f>ROUND(E257*P257,2)</f>
        <v>0</v>
      </c>
      <c r="R257" s="158" t="s">
        <v>368</v>
      </c>
      <c r="S257" s="158" t="s">
        <v>138</v>
      </c>
      <c r="T257" s="158" t="s">
        <v>138</v>
      </c>
      <c r="U257" s="158">
        <v>0</v>
      </c>
      <c r="V257" s="158">
        <f>ROUND(E257*U257,2)</f>
        <v>0</v>
      </c>
      <c r="W257" s="158"/>
      <c r="X257" s="158" t="s">
        <v>369</v>
      </c>
      <c r="Y257" s="158" t="s">
        <v>140</v>
      </c>
      <c r="Z257" s="147"/>
      <c r="AA257" s="147"/>
      <c r="AB257" s="147"/>
      <c r="AC257" s="147"/>
      <c r="AD257" s="147"/>
      <c r="AE257" s="147"/>
      <c r="AF257" s="147"/>
      <c r="AG257" s="147" t="s">
        <v>370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2" x14ac:dyDescent="0.2">
      <c r="A258" s="154"/>
      <c r="B258" s="155"/>
      <c r="C258" s="189" t="s">
        <v>398</v>
      </c>
      <c r="D258" s="160"/>
      <c r="E258" s="161">
        <v>102.158</v>
      </c>
      <c r="F258" s="158"/>
      <c r="G258" s="158"/>
      <c r="H258" s="158"/>
      <c r="I258" s="158"/>
      <c r="J258" s="158"/>
      <c r="K258" s="158"/>
      <c r="L258" s="158"/>
      <c r="M258" s="158"/>
      <c r="N258" s="157"/>
      <c r="O258" s="157"/>
      <c r="P258" s="157"/>
      <c r="Q258" s="157"/>
      <c r="R258" s="158"/>
      <c r="S258" s="158"/>
      <c r="T258" s="158"/>
      <c r="U258" s="158"/>
      <c r="V258" s="158"/>
      <c r="W258" s="158"/>
      <c r="X258" s="158"/>
      <c r="Y258" s="158"/>
      <c r="Z258" s="147"/>
      <c r="AA258" s="147"/>
      <c r="AB258" s="147"/>
      <c r="AC258" s="147"/>
      <c r="AD258" s="147"/>
      <c r="AE258" s="147"/>
      <c r="AF258" s="147"/>
      <c r="AG258" s="147" t="s">
        <v>143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1" x14ac:dyDescent="0.2">
      <c r="A259" s="154">
        <v>77</v>
      </c>
      <c r="B259" s="155" t="s">
        <v>399</v>
      </c>
      <c r="C259" s="192" t="s">
        <v>400</v>
      </c>
      <c r="D259" s="156" t="s">
        <v>0</v>
      </c>
      <c r="E259" s="186"/>
      <c r="F259" s="159"/>
      <c r="G259" s="158">
        <f>ROUND(E259*F259,2)</f>
        <v>0</v>
      </c>
      <c r="H259" s="159"/>
      <c r="I259" s="158">
        <f>ROUND(E259*H259,2)</f>
        <v>0</v>
      </c>
      <c r="J259" s="159"/>
      <c r="K259" s="158">
        <f>ROUND(E259*J259,2)</f>
        <v>0</v>
      </c>
      <c r="L259" s="158">
        <v>21</v>
      </c>
      <c r="M259" s="158">
        <f>G259*(1+L259/100)</f>
        <v>0</v>
      </c>
      <c r="N259" s="157">
        <v>0</v>
      </c>
      <c r="O259" s="157">
        <f>ROUND(E259*N259,2)</f>
        <v>0</v>
      </c>
      <c r="P259" s="157">
        <v>0</v>
      </c>
      <c r="Q259" s="157">
        <f>ROUND(E259*P259,2)</f>
        <v>0</v>
      </c>
      <c r="R259" s="158"/>
      <c r="S259" s="158" t="s">
        <v>138</v>
      </c>
      <c r="T259" s="158" t="s">
        <v>138</v>
      </c>
      <c r="U259" s="158">
        <v>0</v>
      </c>
      <c r="V259" s="158">
        <f>ROUND(E259*U259,2)</f>
        <v>0</v>
      </c>
      <c r="W259" s="158"/>
      <c r="X259" s="158" t="s">
        <v>287</v>
      </c>
      <c r="Y259" s="158" t="s">
        <v>140</v>
      </c>
      <c r="Z259" s="147"/>
      <c r="AA259" s="147"/>
      <c r="AB259" s="147"/>
      <c r="AC259" s="147"/>
      <c r="AD259" s="147"/>
      <c r="AE259" s="147"/>
      <c r="AF259" s="147"/>
      <c r="AG259" s="147" t="s">
        <v>288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x14ac:dyDescent="0.2">
      <c r="A260" s="166" t="s">
        <v>133</v>
      </c>
      <c r="B260" s="167" t="s">
        <v>96</v>
      </c>
      <c r="C260" s="187" t="s">
        <v>97</v>
      </c>
      <c r="D260" s="168"/>
      <c r="E260" s="169"/>
      <c r="F260" s="170"/>
      <c r="G260" s="171">
        <f>SUMIF(AG261:AG264,"&lt;&gt;NOR",G261:G264)</f>
        <v>0</v>
      </c>
      <c r="H260" s="165"/>
      <c r="I260" s="165">
        <f>SUM(I261:I264)</f>
        <v>0</v>
      </c>
      <c r="J260" s="165"/>
      <c r="K260" s="165">
        <f>SUM(K261:K264)</f>
        <v>0</v>
      </c>
      <c r="L260" s="165"/>
      <c r="M260" s="165">
        <f>SUM(M261:M264)</f>
        <v>0</v>
      </c>
      <c r="N260" s="164"/>
      <c r="O260" s="164">
        <f>SUM(O261:O264)</f>
        <v>0</v>
      </c>
      <c r="P260" s="164"/>
      <c r="Q260" s="164">
        <f>SUM(Q261:Q264)</f>
        <v>0</v>
      </c>
      <c r="R260" s="165"/>
      <c r="S260" s="165"/>
      <c r="T260" s="165"/>
      <c r="U260" s="165"/>
      <c r="V260" s="165">
        <f>SUM(V261:V264)</f>
        <v>3.57</v>
      </c>
      <c r="W260" s="165"/>
      <c r="X260" s="165"/>
      <c r="Y260" s="165"/>
      <c r="AG260" t="s">
        <v>134</v>
      </c>
    </row>
    <row r="261" spans="1:60" outlineLevel="1" x14ac:dyDescent="0.2">
      <c r="A261" s="173">
        <v>78</v>
      </c>
      <c r="B261" s="174" t="s">
        <v>401</v>
      </c>
      <c r="C261" s="188" t="s">
        <v>402</v>
      </c>
      <c r="D261" s="175" t="s">
        <v>137</v>
      </c>
      <c r="E261" s="176">
        <v>7.1135000000000002</v>
      </c>
      <c r="F261" s="177"/>
      <c r="G261" s="178">
        <f>ROUND(E261*F261,2)</f>
        <v>0</v>
      </c>
      <c r="H261" s="159"/>
      <c r="I261" s="158">
        <f>ROUND(E261*H261,2)</f>
        <v>0</v>
      </c>
      <c r="J261" s="159"/>
      <c r="K261" s="158">
        <f>ROUND(E261*J261,2)</f>
        <v>0</v>
      </c>
      <c r="L261" s="158">
        <v>21</v>
      </c>
      <c r="M261" s="158">
        <f>G261*(1+L261/100)</f>
        <v>0</v>
      </c>
      <c r="N261" s="157">
        <v>1.1E-4</v>
      </c>
      <c r="O261" s="157">
        <f>ROUND(E261*N261,2)</f>
        <v>0</v>
      </c>
      <c r="P261" s="157">
        <v>0</v>
      </c>
      <c r="Q261" s="157">
        <f>ROUND(E261*P261,2)</f>
        <v>0</v>
      </c>
      <c r="R261" s="158"/>
      <c r="S261" s="158" t="s">
        <v>138</v>
      </c>
      <c r="T261" s="158" t="s">
        <v>138</v>
      </c>
      <c r="U261" s="158">
        <v>0.502</v>
      </c>
      <c r="V261" s="158">
        <f>ROUND(E261*U261,2)</f>
        <v>3.57</v>
      </c>
      <c r="W261" s="158"/>
      <c r="X261" s="158" t="s">
        <v>139</v>
      </c>
      <c r="Y261" s="158" t="s">
        <v>140</v>
      </c>
      <c r="Z261" s="147"/>
      <c r="AA261" s="147"/>
      <c r="AB261" s="147"/>
      <c r="AC261" s="147"/>
      <c r="AD261" s="147"/>
      <c r="AE261" s="147"/>
      <c r="AF261" s="147"/>
      <c r="AG261" s="147" t="s">
        <v>141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2" x14ac:dyDescent="0.2">
      <c r="A262" s="154"/>
      <c r="B262" s="155"/>
      <c r="C262" s="189" t="s">
        <v>403</v>
      </c>
      <c r="D262" s="160"/>
      <c r="E262" s="161">
        <v>7.1135000000000002</v>
      </c>
      <c r="F262" s="158"/>
      <c r="G262" s="158"/>
      <c r="H262" s="158"/>
      <c r="I262" s="158"/>
      <c r="J262" s="158"/>
      <c r="K262" s="158"/>
      <c r="L262" s="158"/>
      <c r="M262" s="158"/>
      <c r="N262" s="157"/>
      <c r="O262" s="157"/>
      <c r="P262" s="157"/>
      <c r="Q262" s="157"/>
      <c r="R262" s="158"/>
      <c r="S262" s="158"/>
      <c r="T262" s="158"/>
      <c r="U262" s="158"/>
      <c r="V262" s="158"/>
      <c r="W262" s="158"/>
      <c r="X262" s="158"/>
      <c r="Y262" s="158"/>
      <c r="Z262" s="147"/>
      <c r="AA262" s="147"/>
      <c r="AB262" s="147"/>
      <c r="AC262" s="147"/>
      <c r="AD262" s="147"/>
      <c r="AE262" s="147"/>
      <c r="AF262" s="147"/>
      <c r="AG262" s="147" t="s">
        <v>143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22.5" outlineLevel="1" x14ac:dyDescent="0.2">
      <c r="A263" s="173">
        <v>79</v>
      </c>
      <c r="B263" s="174" t="s">
        <v>404</v>
      </c>
      <c r="C263" s="188" t="s">
        <v>405</v>
      </c>
      <c r="D263" s="175" t="s">
        <v>137</v>
      </c>
      <c r="E263" s="176">
        <v>4.5</v>
      </c>
      <c r="F263" s="177"/>
      <c r="G263" s="178">
        <f>ROUND(E263*F263,2)</f>
        <v>0</v>
      </c>
      <c r="H263" s="159"/>
      <c r="I263" s="158">
        <f>ROUND(E263*H263,2)</f>
        <v>0</v>
      </c>
      <c r="J263" s="159"/>
      <c r="K263" s="158">
        <f>ROUND(E263*J263,2)</f>
        <v>0</v>
      </c>
      <c r="L263" s="158">
        <v>21</v>
      </c>
      <c r="M263" s="158">
        <f>G263*(1+L263/100)</f>
        <v>0</v>
      </c>
      <c r="N263" s="157">
        <v>3.2000000000000003E-4</v>
      </c>
      <c r="O263" s="157">
        <f>ROUND(E263*N263,2)</f>
        <v>0</v>
      </c>
      <c r="P263" s="157">
        <v>0</v>
      </c>
      <c r="Q263" s="157">
        <f>ROUND(E263*P263,2)</f>
        <v>0</v>
      </c>
      <c r="R263" s="158"/>
      <c r="S263" s="158" t="s">
        <v>138</v>
      </c>
      <c r="T263" s="158" t="s">
        <v>138</v>
      </c>
      <c r="U263" s="158">
        <v>0</v>
      </c>
      <c r="V263" s="158">
        <f>ROUND(E263*U263,2)</f>
        <v>0</v>
      </c>
      <c r="W263" s="158"/>
      <c r="X263" s="158" t="s">
        <v>305</v>
      </c>
      <c r="Y263" s="158" t="s">
        <v>140</v>
      </c>
      <c r="Z263" s="147"/>
      <c r="AA263" s="147"/>
      <c r="AB263" s="147"/>
      <c r="AC263" s="147"/>
      <c r="AD263" s="147"/>
      <c r="AE263" s="147"/>
      <c r="AF263" s="147"/>
      <c r="AG263" s="147" t="s">
        <v>306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2" x14ac:dyDescent="0.2">
      <c r="A264" s="154"/>
      <c r="B264" s="155"/>
      <c r="C264" s="189" t="s">
        <v>406</v>
      </c>
      <c r="D264" s="160"/>
      <c r="E264" s="161">
        <v>4.5</v>
      </c>
      <c r="F264" s="158"/>
      <c r="G264" s="158"/>
      <c r="H264" s="158"/>
      <c r="I264" s="158"/>
      <c r="J264" s="158"/>
      <c r="K264" s="158"/>
      <c r="L264" s="158"/>
      <c r="M264" s="158"/>
      <c r="N264" s="157"/>
      <c r="O264" s="157"/>
      <c r="P264" s="157"/>
      <c r="Q264" s="157"/>
      <c r="R264" s="158"/>
      <c r="S264" s="158"/>
      <c r="T264" s="158"/>
      <c r="U264" s="158"/>
      <c r="V264" s="158"/>
      <c r="W264" s="158"/>
      <c r="X264" s="158"/>
      <c r="Y264" s="158"/>
      <c r="Z264" s="147"/>
      <c r="AA264" s="147"/>
      <c r="AB264" s="147"/>
      <c r="AC264" s="147"/>
      <c r="AD264" s="147"/>
      <c r="AE264" s="147"/>
      <c r="AF264" s="147"/>
      <c r="AG264" s="147" t="s">
        <v>143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x14ac:dyDescent="0.2">
      <c r="A265" s="166" t="s">
        <v>133</v>
      </c>
      <c r="B265" s="167" t="s">
        <v>98</v>
      </c>
      <c r="C265" s="187" t="s">
        <v>99</v>
      </c>
      <c r="D265" s="168"/>
      <c r="E265" s="169"/>
      <c r="F265" s="170"/>
      <c r="G265" s="171">
        <f>SUMIF(AG266:AG277,"&lt;&gt;NOR",G266:G277)</f>
        <v>0</v>
      </c>
      <c r="H265" s="165"/>
      <c r="I265" s="165">
        <f>SUM(I266:I277)</f>
        <v>0</v>
      </c>
      <c r="J265" s="165"/>
      <c r="K265" s="165">
        <f>SUM(K266:K277)</f>
        <v>0</v>
      </c>
      <c r="L265" s="165"/>
      <c r="M265" s="165">
        <f>SUM(M266:M277)</f>
        <v>0</v>
      </c>
      <c r="N265" s="164"/>
      <c r="O265" s="164">
        <f>SUM(O266:O277)</f>
        <v>0.05</v>
      </c>
      <c r="P265" s="164"/>
      <c r="Q265" s="164">
        <f>SUM(Q266:Q277)</f>
        <v>0</v>
      </c>
      <c r="R265" s="165"/>
      <c r="S265" s="165"/>
      <c r="T265" s="165"/>
      <c r="U265" s="165"/>
      <c r="V265" s="165">
        <f>SUM(V266:V277)</f>
        <v>24.450000000000003</v>
      </c>
      <c r="W265" s="165"/>
      <c r="X265" s="165"/>
      <c r="Y265" s="165"/>
      <c r="AG265" t="s">
        <v>134</v>
      </c>
    </row>
    <row r="266" spans="1:60" outlineLevel="1" x14ac:dyDescent="0.2">
      <c r="A266" s="173">
        <v>80</v>
      </c>
      <c r="B266" s="174" t="s">
        <v>407</v>
      </c>
      <c r="C266" s="188" t="s">
        <v>408</v>
      </c>
      <c r="D266" s="175" t="s">
        <v>137</v>
      </c>
      <c r="E266" s="176">
        <v>110.32725000000001</v>
      </c>
      <c r="F266" s="177"/>
      <c r="G266" s="178">
        <f>ROUND(E266*F266,2)</f>
        <v>0</v>
      </c>
      <c r="H266" s="159"/>
      <c r="I266" s="158">
        <f>ROUND(E266*H266,2)</f>
        <v>0</v>
      </c>
      <c r="J266" s="159"/>
      <c r="K266" s="158">
        <f>ROUND(E266*J266,2)</f>
        <v>0</v>
      </c>
      <c r="L266" s="158">
        <v>21</v>
      </c>
      <c r="M266" s="158">
        <f>G266*(1+L266/100)</f>
        <v>0</v>
      </c>
      <c r="N266" s="157">
        <v>0</v>
      </c>
      <c r="O266" s="157">
        <f>ROUND(E266*N266,2)</f>
        <v>0</v>
      </c>
      <c r="P266" s="157">
        <v>0</v>
      </c>
      <c r="Q266" s="157">
        <f>ROUND(E266*P266,2)</f>
        <v>0</v>
      </c>
      <c r="R266" s="158"/>
      <c r="S266" s="158" t="s">
        <v>138</v>
      </c>
      <c r="T266" s="158" t="s">
        <v>138</v>
      </c>
      <c r="U266" s="158">
        <v>6.9709999999999994E-2</v>
      </c>
      <c r="V266" s="158">
        <f>ROUND(E266*U266,2)</f>
        <v>7.69</v>
      </c>
      <c r="W266" s="158"/>
      <c r="X266" s="158" t="s">
        <v>139</v>
      </c>
      <c r="Y266" s="158" t="s">
        <v>140</v>
      </c>
      <c r="Z266" s="147"/>
      <c r="AA266" s="147"/>
      <c r="AB266" s="147"/>
      <c r="AC266" s="147"/>
      <c r="AD266" s="147"/>
      <c r="AE266" s="147"/>
      <c r="AF266" s="147"/>
      <c r="AG266" s="147" t="s">
        <v>141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 x14ac:dyDescent="0.2">
      <c r="A267" s="154"/>
      <c r="B267" s="155"/>
      <c r="C267" s="189" t="s">
        <v>409</v>
      </c>
      <c r="D267" s="160"/>
      <c r="E267" s="161">
        <v>15.558999999999999</v>
      </c>
      <c r="F267" s="158"/>
      <c r="G267" s="158"/>
      <c r="H267" s="158"/>
      <c r="I267" s="158"/>
      <c r="J267" s="158"/>
      <c r="K267" s="158"/>
      <c r="L267" s="158"/>
      <c r="M267" s="158"/>
      <c r="N267" s="157"/>
      <c r="O267" s="157"/>
      <c r="P267" s="157"/>
      <c r="Q267" s="157"/>
      <c r="R267" s="158"/>
      <c r="S267" s="158"/>
      <c r="T267" s="158"/>
      <c r="U267" s="158"/>
      <c r="V267" s="158"/>
      <c r="W267" s="158"/>
      <c r="X267" s="158"/>
      <c r="Y267" s="158"/>
      <c r="Z267" s="147"/>
      <c r="AA267" s="147"/>
      <c r="AB267" s="147"/>
      <c r="AC267" s="147"/>
      <c r="AD267" s="147"/>
      <c r="AE267" s="147"/>
      <c r="AF267" s="147"/>
      <c r="AG267" s="147" t="s">
        <v>143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89" t="s">
        <v>410</v>
      </c>
      <c r="D268" s="160"/>
      <c r="E268" s="161">
        <v>25.720749999999999</v>
      </c>
      <c r="F268" s="158"/>
      <c r="G268" s="158"/>
      <c r="H268" s="158"/>
      <c r="I268" s="158"/>
      <c r="J268" s="158"/>
      <c r="K268" s="158"/>
      <c r="L268" s="158"/>
      <c r="M268" s="158"/>
      <c r="N268" s="157"/>
      <c r="O268" s="157"/>
      <c r="P268" s="157"/>
      <c r="Q268" s="157"/>
      <c r="R268" s="158"/>
      <c r="S268" s="158"/>
      <c r="T268" s="158"/>
      <c r="U268" s="158"/>
      <c r="V268" s="158"/>
      <c r="W268" s="158"/>
      <c r="X268" s="158"/>
      <c r="Y268" s="158"/>
      <c r="Z268" s="147"/>
      <c r="AA268" s="147"/>
      <c r="AB268" s="147"/>
      <c r="AC268" s="147"/>
      <c r="AD268" s="147"/>
      <c r="AE268" s="147"/>
      <c r="AF268" s="147"/>
      <c r="AG268" s="147" t="s">
        <v>143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89" t="s">
        <v>411</v>
      </c>
      <c r="D269" s="160"/>
      <c r="E269" s="161">
        <v>15.157500000000001</v>
      </c>
      <c r="F269" s="158"/>
      <c r="G269" s="158"/>
      <c r="H269" s="158"/>
      <c r="I269" s="158"/>
      <c r="J269" s="158"/>
      <c r="K269" s="158"/>
      <c r="L269" s="158"/>
      <c r="M269" s="158"/>
      <c r="N269" s="157"/>
      <c r="O269" s="157"/>
      <c r="P269" s="157"/>
      <c r="Q269" s="157"/>
      <c r="R269" s="158"/>
      <c r="S269" s="158"/>
      <c r="T269" s="158"/>
      <c r="U269" s="158"/>
      <c r="V269" s="158"/>
      <c r="W269" s="158"/>
      <c r="X269" s="158"/>
      <c r="Y269" s="158"/>
      <c r="Z269" s="147"/>
      <c r="AA269" s="147"/>
      <c r="AB269" s="147"/>
      <c r="AC269" s="147"/>
      <c r="AD269" s="147"/>
      <c r="AE269" s="147"/>
      <c r="AF269" s="147"/>
      <c r="AG269" s="147" t="s">
        <v>143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189" t="s">
        <v>412</v>
      </c>
      <c r="D270" s="160"/>
      <c r="E270" s="161">
        <v>53.89</v>
      </c>
      <c r="F270" s="158"/>
      <c r="G270" s="158"/>
      <c r="H270" s="158"/>
      <c r="I270" s="158"/>
      <c r="J270" s="158"/>
      <c r="K270" s="158"/>
      <c r="L270" s="158"/>
      <c r="M270" s="158"/>
      <c r="N270" s="157"/>
      <c r="O270" s="157"/>
      <c r="P270" s="157"/>
      <c r="Q270" s="157"/>
      <c r="R270" s="158"/>
      <c r="S270" s="158"/>
      <c r="T270" s="158"/>
      <c r="U270" s="158"/>
      <c r="V270" s="158"/>
      <c r="W270" s="158"/>
      <c r="X270" s="158"/>
      <c r="Y270" s="158"/>
      <c r="Z270" s="147"/>
      <c r="AA270" s="147"/>
      <c r="AB270" s="147"/>
      <c r="AC270" s="147"/>
      <c r="AD270" s="147"/>
      <c r="AE270" s="147"/>
      <c r="AF270" s="147"/>
      <c r="AG270" s="147" t="s">
        <v>143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73">
        <v>81</v>
      </c>
      <c r="B271" s="174" t="s">
        <v>413</v>
      </c>
      <c r="C271" s="188" t="s">
        <v>414</v>
      </c>
      <c r="D271" s="175" t="s">
        <v>137</v>
      </c>
      <c r="E271" s="176">
        <v>124.31</v>
      </c>
      <c r="F271" s="177"/>
      <c r="G271" s="178">
        <f>ROUND(E271*F271,2)</f>
        <v>0</v>
      </c>
      <c r="H271" s="159"/>
      <c r="I271" s="158">
        <f>ROUND(E271*H271,2)</f>
        <v>0</v>
      </c>
      <c r="J271" s="159"/>
      <c r="K271" s="158">
        <f>ROUND(E271*J271,2)</f>
        <v>0</v>
      </c>
      <c r="L271" s="158">
        <v>21</v>
      </c>
      <c r="M271" s="158">
        <f>G271*(1+L271/100)</f>
        <v>0</v>
      </c>
      <c r="N271" s="157">
        <v>6.9999999999999994E-5</v>
      </c>
      <c r="O271" s="157">
        <f>ROUND(E271*N271,2)</f>
        <v>0.01</v>
      </c>
      <c r="P271" s="157">
        <v>0</v>
      </c>
      <c r="Q271" s="157">
        <f>ROUND(E271*P271,2)</f>
        <v>0</v>
      </c>
      <c r="R271" s="158"/>
      <c r="S271" s="158" t="s">
        <v>138</v>
      </c>
      <c r="T271" s="158" t="s">
        <v>138</v>
      </c>
      <c r="U271" s="158">
        <v>0.03</v>
      </c>
      <c r="V271" s="158">
        <f>ROUND(E271*U271,2)</f>
        <v>3.73</v>
      </c>
      <c r="W271" s="158"/>
      <c r="X271" s="158" t="s">
        <v>139</v>
      </c>
      <c r="Y271" s="158" t="s">
        <v>140</v>
      </c>
      <c r="Z271" s="147"/>
      <c r="AA271" s="147"/>
      <c r="AB271" s="147"/>
      <c r="AC271" s="147"/>
      <c r="AD271" s="147"/>
      <c r="AE271" s="147"/>
      <c r="AF271" s="147"/>
      <c r="AG271" s="147" t="s">
        <v>141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2" x14ac:dyDescent="0.2">
      <c r="A272" s="154"/>
      <c r="B272" s="155"/>
      <c r="C272" s="189" t="s">
        <v>415</v>
      </c>
      <c r="D272" s="160"/>
      <c r="E272" s="161">
        <v>54.14</v>
      </c>
      <c r="F272" s="158"/>
      <c r="G272" s="158"/>
      <c r="H272" s="158"/>
      <c r="I272" s="158"/>
      <c r="J272" s="158"/>
      <c r="K272" s="158"/>
      <c r="L272" s="158"/>
      <c r="M272" s="158"/>
      <c r="N272" s="157"/>
      <c r="O272" s="157"/>
      <c r="P272" s="157"/>
      <c r="Q272" s="157"/>
      <c r="R272" s="158"/>
      <c r="S272" s="158"/>
      <c r="T272" s="158"/>
      <c r="U272" s="158"/>
      <c r="V272" s="158"/>
      <c r="W272" s="158"/>
      <c r="X272" s="158"/>
      <c r="Y272" s="158"/>
      <c r="Z272" s="147"/>
      <c r="AA272" s="147"/>
      <c r="AB272" s="147"/>
      <c r="AC272" s="147"/>
      <c r="AD272" s="147"/>
      <c r="AE272" s="147"/>
      <c r="AF272" s="147"/>
      <c r="AG272" s="147" t="s">
        <v>143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9" t="s">
        <v>416</v>
      </c>
      <c r="D273" s="160"/>
      <c r="E273" s="161">
        <v>62.11</v>
      </c>
      <c r="F273" s="158"/>
      <c r="G273" s="158"/>
      <c r="H273" s="158"/>
      <c r="I273" s="158"/>
      <c r="J273" s="158"/>
      <c r="K273" s="158"/>
      <c r="L273" s="158"/>
      <c r="M273" s="158"/>
      <c r="N273" s="157"/>
      <c r="O273" s="157"/>
      <c r="P273" s="157"/>
      <c r="Q273" s="157"/>
      <c r="R273" s="158"/>
      <c r="S273" s="158"/>
      <c r="T273" s="158"/>
      <c r="U273" s="158"/>
      <c r="V273" s="158"/>
      <c r="W273" s="158"/>
      <c r="X273" s="158"/>
      <c r="Y273" s="158"/>
      <c r="Z273" s="147"/>
      <c r="AA273" s="147"/>
      <c r="AB273" s="147"/>
      <c r="AC273" s="147"/>
      <c r="AD273" s="147"/>
      <c r="AE273" s="147"/>
      <c r="AF273" s="147"/>
      <c r="AG273" s="147" t="s">
        <v>143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3" x14ac:dyDescent="0.2">
      <c r="A274" s="154"/>
      <c r="B274" s="155"/>
      <c r="C274" s="189" t="s">
        <v>417</v>
      </c>
      <c r="D274" s="160"/>
      <c r="E274" s="161">
        <v>5</v>
      </c>
      <c r="F274" s="158"/>
      <c r="G274" s="158"/>
      <c r="H274" s="158"/>
      <c r="I274" s="158"/>
      <c r="J274" s="158"/>
      <c r="K274" s="158"/>
      <c r="L274" s="158"/>
      <c r="M274" s="158"/>
      <c r="N274" s="157"/>
      <c r="O274" s="157"/>
      <c r="P274" s="157"/>
      <c r="Q274" s="157"/>
      <c r="R274" s="158"/>
      <c r="S274" s="158"/>
      <c r="T274" s="158"/>
      <c r="U274" s="158"/>
      <c r="V274" s="158"/>
      <c r="W274" s="158"/>
      <c r="X274" s="158"/>
      <c r="Y274" s="158"/>
      <c r="Z274" s="147"/>
      <c r="AA274" s="147"/>
      <c r="AB274" s="147"/>
      <c r="AC274" s="147"/>
      <c r="AD274" s="147"/>
      <c r="AE274" s="147"/>
      <c r="AF274" s="147"/>
      <c r="AG274" s="147" t="s">
        <v>143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89" t="s">
        <v>418</v>
      </c>
      <c r="D275" s="160"/>
      <c r="E275" s="161">
        <v>3.06</v>
      </c>
      <c r="F275" s="158"/>
      <c r="G275" s="158"/>
      <c r="H275" s="158"/>
      <c r="I275" s="158"/>
      <c r="J275" s="158"/>
      <c r="K275" s="158"/>
      <c r="L275" s="158"/>
      <c r="M275" s="158"/>
      <c r="N275" s="157"/>
      <c r="O275" s="157"/>
      <c r="P275" s="157"/>
      <c r="Q275" s="157"/>
      <c r="R275" s="158"/>
      <c r="S275" s="158"/>
      <c r="T275" s="158"/>
      <c r="U275" s="158"/>
      <c r="V275" s="158"/>
      <c r="W275" s="158"/>
      <c r="X275" s="158"/>
      <c r="Y275" s="158"/>
      <c r="Z275" s="147"/>
      <c r="AA275" s="147"/>
      <c r="AB275" s="147"/>
      <c r="AC275" s="147"/>
      <c r="AD275" s="147"/>
      <c r="AE275" s="147"/>
      <c r="AF275" s="147"/>
      <c r="AG275" s="147" t="s">
        <v>143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79">
        <v>82</v>
      </c>
      <c r="B276" s="180" t="s">
        <v>419</v>
      </c>
      <c r="C276" s="190" t="s">
        <v>420</v>
      </c>
      <c r="D276" s="181" t="s">
        <v>137</v>
      </c>
      <c r="E276" s="182">
        <v>124.31</v>
      </c>
      <c r="F276" s="183"/>
      <c r="G276" s="184">
        <f>ROUND(E276*F276,2)</f>
        <v>0</v>
      </c>
      <c r="H276" s="159"/>
      <c r="I276" s="158">
        <f>ROUND(E276*H276,2)</f>
        <v>0</v>
      </c>
      <c r="J276" s="159"/>
      <c r="K276" s="158">
        <f>ROUND(E276*J276,2)</f>
        <v>0</v>
      </c>
      <c r="L276" s="158">
        <v>21</v>
      </c>
      <c r="M276" s="158">
        <f>G276*(1+L276/100)</f>
        <v>0</v>
      </c>
      <c r="N276" s="157">
        <v>1.4999999999999999E-4</v>
      </c>
      <c r="O276" s="157">
        <f>ROUND(E276*N276,2)</f>
        <v>0.02</v>
      </c>
      <c r="P276" s="157">
        <v>0</v>
      </c>
      <c r="Q276" s="157">
        <f>ROUND(E276*P276,2)</f>
        <v>0</v>
      </c>
      <c r="R276" s="158"/>
      <c r="S276" s="158" t="s">
        <v>138</v>
      </c>
      <c r="T276" s="158" t="s">
        <v>138</v>
      </c>
      <c r="U276" s="158">
        <v>0.1</v>
      </c>
      <c r="V276" s="158">
        <f>ROUND(E276*U276,2)</f>
        <v>12.43</v>
      </c>
      <c r="W276" s="158"/>
      <c r="X276" s="158" t="s">
        <v>139</v>
      </c>
      <c r="Y276" s="158" t="s">
        <v>140</v>
      </c>
      <c r="Z276" s="147"/>
      <c r="AA276" s="147"/>
      <c r="AB276" s="147"/>
      <c r="AC276" s="147"/>
      <c r="AD276" s="147"/>
      <c r="AE276" s="147"/>
      <c r="AF276" s="147"/>
      <c r="AG276" s="147" t="s">
        <v>141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ht="22.5" outlineLevel="1" x14ac:dyDescent="0.2">
      <c r="A277" s="179">
        <v>83</v>
      </c>
      <c r="B277" s="180" t="s">
        <v>421</v>
      </c>
      <c r="C277" s="190" t="s">
        <v>422</v>
      </c>
      <c r="D277" s="181" t="s">
        <v>137</v>
      </c>
      <c r="E277" s="182">
        <v>60</v>
      </c>
      <c r="F277" s="183"/>
      <c r="G277" s="184">
        <f>ROUND(E277*F277,2)</f>
        <v>0</v>
      </c>
      <c r="H277" s="159"/>
      <c r="I277" s="158">
        <f>ROUND(E277*H277,2)</f>
        <v>0</v>
      </c>
      <c r="J277" s="159"/>
      <c r="K277" s="158">
        <f>ROUND(E277*J277,2)</f>
        <v>0</v>
      </c>
      <c r="L277" s="158">
        <v>21</v>
      </c>
      <c r="M277" s="158">
        <f>G277*(1+L277/100)</f>
        <v>0</v>
      </c>
      <c r="N277" s="157">
        <v>3.5E-4</v>
      </c>
      <c r="O277" s="157">
        <f>ROUND(E277*N277,2)</f>
        <v>0.02</v>
      </c>
      <c r="P277" s="157">
        <v>0</v>
      </c>
      <c r="Q277" s="157">
        <f>ROUND(E277*P277,2)</f>
        <v>0</v>
      </c>
      <c r="R277" s="158"/>
      <c r="S277" s="158" t="s">
        <v>138</v>
      </c>
      <c r="T277" s="158" t="s">
        <v>138</v>
      </c>
      <c r="U277" s="158">
        <v>0.01</v>
      </c>
      <c r="V277" s="158">
        <f>ROUND(E277*U277,2)</f>
        <v>0.6</v>
      </c>
      <c r="W277" s="158"/>
      <c r="X277" s="158" t="s">
        <v>139</v>
      </c>
      <c r="Y277" s="158" t="s">
        <v>140</v>
      </c>
      <c r="Z277" s="147"/>
      <c r="AA277" s="147"/>
      <c r="AB277" s="147"/>
      <c r="AC277" s="147"/>
      <c r="AD277" s="147"/>
      <c r="AE277" s="147"/>
      <c r="AF277" s="147"/>
      <c r="AG277" s="147" t="s">
        <v>141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x14ac:dyDescent="0.2">
      <c r="A278" s="166" t="s">
        <v>133</v>
      </c>
      <c r="B278" s="167" t="s">
        <v>100</v>
      </c>
      <c r="C278" s="187" t="s">
        <v>101</v>
      </c>
      <c r="D278" s="168"/>
      <c r="E278" s="169"/>
      <c r="F278" s="170"/>
      <c r="G278" s="171">
        <f>SUMIF(AG279:AG279,"&lt;&gt;NOR",G279:G279)</f>
        <v>0</v>
      </c>
      <c r="H278" s="165"/>
      <c r="I278" s="165">
        <f>SUM(I279:I279)</f>
        <v>0</v>
      </c>
      <c r="J278" s="165"/>
      <c r="K278" s="165">
        <f>SUM(K279:K279)</f>
        <v>0</v>
      </c>
      <c r="L278" s="165"/>
      <c r="M278" s="165">
        <f>SUM(M279:M279)</f>
        <v>0</v>
      </c>
      <c r="N278" s="164"/>
      <c r="O278" s="164">
        <f>SUM(O279:O279)</f>
        <v>0</v>
      </c>
      <c r="P278" s="164"/>
      <c r="Q278" s="164">
        <f>SUM(Q279:Q279)</f>
        <v>0</v>
      </c>
      <c r="R278" s="165"/>
      <c r="S278" s="165"/>
      <c r="T278" s="165"/>
      <c r="U278" s="165"/>
      <c r="V278" s="165">
        <f>SUM(V279:V279)</f>
        <v>0</v>
      </c>
      <c r="W278" s="165"/>
      <c r="X278" s="165"/>
      <c r="Y278" s="165"/>
      <c r="AG278" t="s">
        <v>134</v>
      </c>
    </row>
    <row r="279" spans="1:60" outlineLevel="1" x14ac:dyDescent="0.2">
      <c r="A279" s="179">
        <v>84</v>
      </c>
      <c r="B279" s="180" t="s">
        <v>423</v>
      </c>
      <c r="C279" s="190" t="s">
        <v>424</v>
      </c>
      <c r="D279" s="181" t="s">
        <v>291</v>
      </c>
      <c r="E279" s="182">
        <v>1</v>
      </c>
      <c r="F279" s="183"/>
      <c r="G279" s="184">
        <f>ROUND(E279*F279,2)</f>
        <v>0</v>
      </c>
      <c r="H279" s="159"/>
      <c r="I279" s="158">
        <f>ROUND(E279*H279,2)</f>
        <v>0</v>
      </c>
      <c r="J279" s="159"/>
      <c r="K279" s="158">
        <f>ROUND(E279*J279,2)</f>
        <v>0</v>
      </c>
      <c r="L279" s="158">
        <v>21</v>
      </c>
      <c r="M279" s="158">
        <f>G279*(1+L279/100)</f>
        <v>0</v>
      </c>
      <c r="N279" s="157">
        <v>0</v>
      </c>
      <c r="O279" s="157">
        <f>ROUND(E279*N279,2)</f>
        <v>0</v>
      </c>
      <c r="P279" s="157">
        <v>0</v>
      </c>
      <c r="Q279" s="157">
        <f>ROUND(E279*P279,2)</f>
        <v>0</v>
      </c>
      <c r="R279" s="158"/>
      <c r="S279" s="158" t="s">
        <v>281</v>
      </c>
      <c r="T279" s="158" t="s">
        <v>282</v>
      </c>
      <c r="U279" s="158">
        <v>0</v>
      </c>
      <c r="V279" s="158">
        <f>ROUND(E279*U279,2)</f>
        <v>0</v>
      </c>
      <c r="W279" s="158"/>
      <c r="X279" s="158" t="s">
        <v>139</v>
      </c>
      <c r="Y279" s="158" t="s">
        <v>140</v>
      </c>
      <c r="Z279" s="147"/>
      <c r="AA279" s="147"/>
      <c r="AB279" s="147"/>
      <c r="AC279" s="147"/>
      <c r="AD279" s="147"/>
      <c r="AE279" s="147"/>
      <c r="AF279" s="147"/>
      <c r="AG279" s="147" t="s">
        <v>141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x14ac:dyDescent="0.2">
      <c r="A280" s="166" t="s">
        <v>133</v>
      </c>
      <c r="B280" s="167" t="s">
        <v>102</v>
      </c>
      <c r="C280" s="187" t="s">
        <v>103</v>
      </c>
      <c r="D280" s="168"/>
      <c r="E280" s="169"/>
      <c r="F280" s="170"/>
      <c r="G280" s="171">
        <f>SUMIF(AG281:AG286,"&lt;&gt;NOR",G281:G286)</f>
        <v>0</v>
      </c>
      <c r="H280" s="165"/>
      <c r="I280" s="165">
        <f>SUM(I281:I286)</f>
        <v>0</v>
      </c>
      <c r="J280" s="165"/>
      <c r="K280" s="165">
        <f>SUM(K281:K286)</f>
        <v>0</v>
      </c>
      <c r="L280" s="165"/>
      <c r="M280" s="165">
        <f>SUM(M281:M286)</f>
        <v>0</v>
      </c>
      <c r="N280" s="164"/>
      <c r="O280" s="164">
        <f>SUM(O281:O286)</f>
        <v>0</v>
      </c>
      <c r="P280" s="164"/>
      <c r="Q280" s="164">
        <f>SUM(Q281:Q286)</f>
        <v>0</v>
      </c>
      <c r="R280" s="165"/>
      <c r="S280" s="165"/>
      <c r="T280" s="165"/>
      <c r="U280" s="165"/>
      <c r="V280" s="165">
        <f>SUM(V281:V286)</f>
        <v>61.72</v>
      </c>
      <c r="W280" s="165"/>
      <c r="X280" s="165"/>
      <c r="Y280" s="165"/>
      <c r="AG280" t="s">
        <v>134</v>
      </c>
    </row>
    <row r="281" spans="1:60" outlineLevel="1" x14ac:dyDescent="0.2">
      <c r="A281" s="179">
        <v>85</v>
      </c>
      <c r="B281" s="180" t="s">
        <v>425</v>
      </c>
      <c r="C281" s="190" t="s">
        <v>426</v>
      </c>
      <c r="D281" s="181" t="s">
        <v>213</v>
      </c>
      <c r="E281" s="182">
        <v>26.096679999999999</v>
      </c>
      <c r="F281" s="183"/>
      <c r="G281" s="184">
        <f>ROUND(E281*F281,2)</f>
        <v>0</v>
      </c>
      <c r="H281" s="159"/>
      <c r="I281" s="158">
        <f>ROUND(E281*H281,2)</f>
        <v>0</v>
      </c>
      <c r="J281" s="159"/>
      <c r="K281" s="158">
        <f>ROUND(E281*J281,2)</f>
        <v>0</v>
      </c>
      <c r="L281" s="158">
        <v>21</v>
      </c>
      <c r="M281" s="158">
        <f>G281*(1+L281/100)</f>
        <v>0</v>
      </c>
      <c r="N281" s="157">
        <v>0</v>
      </c>
      <c r="O281" s="157">
        <f>ROUND(E281*N281,2)</f>
        <v>0</v>
      </c>
      <c r="P281" s="157">
        <v>0</v>
      </c>
      <c r="Q281" s="157">
        <f>ROUND(E281*P281,2)</f>
        <v>0</v>
      </c>
      <c r="R281" s="158"/>
      <c r="S281" s="158" t="s">
        <v>138</v>
      </c>
      <c r="T281" s="158" t="s">
        <v>138</v>
      </c>
      <c r="U281" s="158">
        <v>0.93300000000000005</v>
      </c>
      <c r="V281" s="158">
        <f>ROUND(E281*U281,2)</f>
        <v>24.35</v>
      </c>
      <c r="W281" s="158"/>
      <c r="X281" s="158" t="s">
        <v>427</v>
      </c>
      <c r="Y281" s="158" t="s">
        <v>140</v>
      </c>
      <c r="Z281" s="147"/>
      <c r="AA281" s="147"/>
      <c r="AB281" s="147"/>
      <c r="AC281" s="147"/>
      <c r="AD281" s="147"/>
      <c r="AE281" s="147"/>
      <c r="AF281" s="147"/>
      <c r="AG281" s="147" t="s">
        <v>428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73">
        <v>86</v>
      </c>
      <c r="B282" s="174" t="s">
        <v>429</v>
      </c>
      <c r="C282" s="188" t="s">
        <v>430</v>
      </c>
      <c r="D282" s="175" t="s">
        <v>213</v>
      </c>
      <c r="E282" s="176">
        <v>26.096679999999999</v>
      </c>
      <c r="F282" s="177"/>
      <c r="G282" s="178">
        <f>ROUND(E282*F282,2)</f>
        <v>0</v>
      </c>
      <c r="H282" s="159"/>
      <c r="I282" s="158">
        <f>ROUND(E282*H282,2)</f>
        <v>0</v>
      </c>
      <c r="J282" s="159"/>
      <c r="K282" s="158">
        <f>ROUND(E282*J282,2)</f>
        <v>0</v>
      </c>
      <c r="L282" s="158">
        <v>21</v>
      </c>
      <c r="M282" s="158">
        <f>G282*(1+L282/100)</f>
        <v>0</v>
      </c>
      <c r="N282" s="157">
        <v>0</v>
      </c>
      <c r="O282" s="157">
        <f>ROUND(E282*N282,2)</f>
        <v>0</v>
      </c>
      <c r="P282" s="157">
        <v>0</v>
      </c>
      <c r="Q282" s="157">
        <f>ROUND(E282*P282,2)</f>
        <v>0</v>
      </c>
      <c r="R282" s="158"/>
      <c r="S282" s="158" t="s">
        <v>138</v>
      </c>
      <c r="T282" s="158" t="s">
        <v>138</v>
      </c>
      <c r="U282" s="158">
        <v>0.49</v>
      </c>
      <c r="V282" s="158">
        <f>ROUND(E282*U282,2)</f>
        <v>12.79</v>
      </c>
      <c r="W282" s="158"/>
      <c r="X282" s="158" t="s">
        <v>427</v>
      </c>
      <c r="Y282" s="158" t="s">
        <v>140</v>
      </c>
      <c r="Z282" s="147"/>
      <c r="AA282" s="147"/>
      <c r="AB282" s="147"/>
      <c r="AC282" s="147"/>
      <c r="AD282" s="147"/>
      <c r="AE282" s="147"/>
      <c r="AF282" s="147"/>
      <c r="AG282" s="147" t="s">
        <v>428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2" x14ac:dyDescent="0.2">
      <c r="A283" s="154"/>
      <c r="B283" s="155"/>
      <c r="C283" s="267" t="s">
        <v>431</v>
      </c>
      <c r="D283" s="268"/>
      <c r="E283" s="268"/>
      <c r="F283" s="268"/>
      <c r="G283" s="268"/>
      <c r="H283" s="158"/>
      <c r="I283" s="158"/>
      <c r="J283" s="158"/>
      <c r="K283" s="158"/>
      <c r="L283" s="158"/>
      <c r="M283" s="158"/>
      <c r="N283" s="157"/>
      <c r="O283" s="157"/>
      <c r="P283" s="157"/>
      <c r="Q283" s="157"/>
      <c r="R283" s="158"/>
      <c r="S283" s="158"/>
      <c r="T283" s="158"/>
      <c r="U283" s="158"/>
      <c r="V283" s="158"/>
      <c r="W283" s="158"/>
      <c r="X283" s="158"/>
      <c r="Y283" s="158"/>
      <c r="Z283" s="147"/>
      <c r="AA283" s="147"/>
      <c r="AB283" s="147"/>
      <c r="AC283" s="147"/>
      <c r="AD283" s="147"/>
      <c r="AE283" s="147"/>
      <c r="AF283" s="147"/>
      <c r="AG283" s="147" t="s">
        <v>157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79">
        <v>87</v>
      </c>
      <c r="B284" s="180" t="s">
        <v>432</v>
      </c>
      <c r="C284" s="190" t="s">
        <v>433</v>
      </c>
      <c r="D284" s="181" t="s">
        <v>213</v>
      </c>
      <c r="E284" s="182">
        <v>495.83686</v>
      </c>
      <c r="F284" s="183"/>
      <c r="G284" s="184">
        <f>ROUND(E284*F284,2)</f>
        <v>0</v>
      </c>
      <c r="H284" s="159"/>
      <c r="I284" s="158">
        <f>ROUND(E284*H284,2)</f>
        <v>0</v>
      </c>
      <c r="J284" s="159"/>
      <c r="K284" s="158">
        <f>ROUND(E284*J284,2)</f>
        <v>0</v>
      </c>
      <c r="L284" s="158">
        <v>21</v>
      </c>
      <c r="M284" s="158">
        <f>G284*(1+L284/100)</f>
        <v>0</v>
      </c>
      <c r="N284" s="157">
        <v>0</v>
      </c>
      <c r="O284" s="157">
        <f>ROUND(E284*N284,2)</f>
        <v>0</v>
      </c>
      <c r="P284" s="157">
        <v>0</v>
      </c>
      <c r="Q284" s="157">
        <f>ROUND(E284*P284,2)</f>
        <v>0</v>
      </c>
      <c r="R284" s="158"/>
      <c r="S284" s="158" t="s">
        <v>138</v>
      </c>
      <c r="T284" s="158" t="s">
        <v>138</v>
      </c>
      <c r="U284" s="158">
        <v>0</v>
      </c>
      <c r="V284" s="158">
        <f>ROUND(E284*U284,2)</f>
        <v>0</v>
      </c>
      <c r="W284" s="158"/>
      <c r="X284" s="158" t="s">
        <v>427</v>
      </c>
      <c r="Y284" s="158" t="s">
        <v>140</v>
      </c>
      <c r="Z284" s="147"/>
      <c r="AA284" s="147"/>
      <c r="AB284" s="147"/>
      <c r="AC284" s="147"/>
      <c r="AD284" s="147"/>
      <c r="AE284" s="147"/>
      <c r="AF284" s="147"/>
      <c r="AG284" s="147" t="s">
        <v>428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79">
        <v>88</v>
      </c>
      <c r="B285" s="180" t="s">
        <v>434</v>
      </c>
      <c r="C285" s="190" t="s">
        <v>435</v>
      </c>
      <c r="D285" s="181" t="s">
        <v>213</v>
      </c>
      <c r="E285" s="182">
        <v>26.096679999999999</v>
      </c>
      <c r="F285" s="183"/>
      <c r="G285" s="184">
        <f>ROUND(E285*F285,2)</f>
        <v>0</v>
      </c>
      <c r="H285" s="159"/>
      <c r="I285" s="158">
        <f>ROUND(E285*H285,2)</f>
        <v>0</v>
      </c>
      <c r="J285" s="159"/>
      <c r="K285" s="158">
        <f>ROUND(E285*J285,2)</f>
        <v>0</v>
      </c>
      <c r="L285" s="158">
        <v>21</v>
      </c>
      <c r="M285" s="158">
        <f>G285*(1+L285/100)</f>
        <v>0</v>
      </c>
      <c r="N285" s="157">
        <v>0</v>
      </c>
      <c r="O285" s="157">
        <f>ROUND(E285*N285,2)</f>
        <v>0</v>
      </c>
      <c r="P285" s="157">
        <v>0</v>
      </c>
      <c r="Q285" s="157">
        <f>ROUND(E285*P285,2)</f>
        <v>0</v>
      </c>
      <c r="R285" s="158"/>
      <c r="S285" s="158" t="s">
        <v>138</v>
      </c>
      <c r="T285" s="158" t="s">
        <v>138</v>
      </c>
      <c r="U285" s="158">
        <v>0.94199999999999995</v>
      </c>
      <c r="V285" s="158">
        <f>ROUND(E285*U285,2)</f>
        <v>24.58</v>
      </c>
      <c r="W285" s="158"/>
      <c r="X285" s="158" t="s">
        <v>427</v>
      </c>
      <c r="Y285" s="158" t="s">
        <v>140</v>
      </c>
      <c r="Z285" s="147"/>
      <c r="AA285" s="147"/>
      <c r="AB285" s="147"/>
      <c r="AC285" s="147"/>
      <c r="AD285" s="147"/>
      <c r="AE285" s="147"/>
      <c r="AF285" s="147"/>
      <c r="AG285" s="147" t="s">
        <v>428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1" x14ac:dyDescent="0.2">
      <c r="A286" s="179">
        <v>89</v>
      </c>
      <c r="B286" s="180" t="s">
        <v>436</v>
      </c>
      <c r="C286" s="190" t="s">
        <v>437</v>
      </c>
      <c r="D286" s="181" t="s">
        <v>213</v>
      </c>
      <c r="E286" s="182">
        <v>26.096679999999999</v>
      </c>
      <c r="F286" s="183"/>
      <c r="G286" s="184">
        <f>ROUND(E286*F286,2)</f>
        <v>0</v>
      </c>
      <c r="H286" s="159"/>
      <c r="I286" s="158">
        <f>ROUND(E286*H286,2)</f>
        <v>0</v>
      </c>
      <c r="J286" s="159"/>
      <c r="K286" s="158">
        <f>ROUND(E286*J286,2)</f>
        <v>0</v>
      </c>
      <c r="L286" s="158">
        <v>21</v>
      </c>
      <c r="M286" s="158">
        <f>G286*(1+L286/100)</f>
        <v>0</v>
      </c>
      <c r="N286" s="157">
        <v>0</v>
      </c>
      <c r="O286" s="157">
        <f>ROUND(E286*N286,2)</f>
        <v>0</v>
      </c>
      <c r="P286" s="157">
        <v>0</v>
      </c>
      <c r="Q286" s="157">
        <f>ROUND(E286*P286,2)</f>
        <v>0</v>
      </c>
      <c r="R286" s="158"/>
      <c r="S286" s="158" t="s">
        <v>138</v>
      </c>
      <c r="T286" s="158" t="s">
        <v>138</v>
      </c>
      <c r="U286" s="158">
        <v>0</v>
      </c>
      <c r="V286" s="158">
        <f>ROUND(E286*U286,2)</f>
        <v>0</v>
      </c>
      <c r="W286" s="158"/>
      <c r="X286" s="158" t="s">
        <v>427</v>
      </c>
      <c r="Y286" s="158" t="s">
        <v>140</v>
      </c>
      <c r="Z286" s="147"/>
      <c r="AA286" s="147"/>
      <c r="AB286" s="147"/>
      <c r="AC286" s="147"/>
      <c r="AD286" s="147"/>
      <c r="AE286" s="147"/>
      <c r="AF286" s="147"/>
      <c r="AG286" s="147" t="s">
        <v>428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x14ac:dyDescent="0.2">
      <c r="A287" s="166" t="s">
        <v>133</v>
      </c>
      <c r="B287" s="167" t="s">
        <v>105</v>
      </c>
      <c r="C287" s="187" t="s">
        <v>29</v>
      </c>
      <c r="D287" s="168"/>
      <c r="E287" s="169"/>
      <c r="F287" s="170"/>
      <c r="G287" s="171">
        <f>SUMIF(AG288:AG295,"&lt;&gt;NOR",G288:G295)</f>
        <v>0</v>
      </c>
      <c r="H287" s="165"/>
      <c r="I287" s="165">
        <f>SUM(I288:I295)</f>
        <v>0</v>
      </c>
      <c r="J287" s="165"/>
      <c r="K287" s="165">
        <f>SUM(K288:K295)</f>
        <v>0</v>
      </c>
      <c r="L287" s="165"/>
      <c r="M287" s="165">
        <f>SUM(M288:M295)</f>
        <v>0</v>
      </c>
      <c r="N287" s="164"/>
      <c r="O287" s="164">
        <f>SUM(O288:O295)</f>
        <v>0</v>
      </c>
      <c r="P287" s="164"/>
      <c r="Q287" s="164">
        <f>SUM(Q288:Q295)</f>
        <v>0</v>
      </c>
      <c r="R287" s="165"/>
      <c r="S287" s="165"/>
      <c r="T287" s="165"/>
      <c r="U287" s="165"/>
      <c r="V287" s="165">
        <f>SUM(V288:V295)</f>
        <v>0</v>
      </c>
      <c r="W287" s="165"/>
      <c r="X287" s="165"/>
      <c r="Y287" s="165"/>
      <c r="AG287" t="s">
        <v>134</v>
      </c>
    </row>
    <row r="288" spans="1:60" outlineLevel="1" x14ac:dyDescent="0.2">
      <c r="A288" s="173">
        <v>90</v>
      </c>
      <c r="B288" s="174" t="s">
        <v>438</v>
      </c>
      <c r="C288" s="188" t="s">
        <v>439</v>
      </c>
      <c r="D288" s="175" t="s">
        <v>440</v>
      </c>
      <c r="E288" s="176">
        <v>1</v>
      </c>
      <c r="F288" s="177"/>
      <c r="G288" s="178">
        <f>ROUND(E288*F288,2)</f>
        <v>0</v>
      </c>
      <c r="H288" s="159"/>
      <c r="I288" s="158">
        <f>ROUND(E288*H288,2)</f>
        <v>0</v>
      </c>
      <c r="J288" s="159"/>
      <c r="K288" s="158">
        <f>ROUND(E288*J288,2)</f>
        <v>0</v>
      </c>
      <c r="L288" s="158">
        <v>21</v>
      </c>
      <c r="M288" s="158">
        <f>G288*(1+L288/100)</f>
        <v>0</v>
      </c>
      <c r="N288" s="157">
        <v>0</v>
      </c>
      <c r="O288" s="157">
        <f>ROUND(E288*N288,2)</f>
        <v>0</v>
      </c>
      <c r="P288" s="157">
        <v>0</v>
      </c>
      <c r="Q288" s="157">
        <f>ROUND(E288*P288,2)</f>
        <v>0</v>
      </c>
      <c r="R288" s="158"/>
      <c r="S288" s="158" t="s">
        <v>138</v>
      </c>
      <c r="T288" s="158" t="s">
        <v>282</v>
      </c>
      <c r="U288" s="158">
        <v>0</v>
      </c>
      <c r="V288" s="158">
        <f>ROUND(E288*U288,2)</f>
        <v>0</v>
      </c>
      <c r="W288" s="158"/>
      <c r="X288" s="158" t="s">
        <v>441</v>
      </c>
      <c r="Y288" s="158" t="s">
        <v>140</v>
      </c>
      <c r="Z288" s="147"/>
      <c r="AA288" s="147"/>
      <c r="AB288" s="147"/>
      <c r="AC288" s="147"/>
      <c r="AD288" s="147"/>
      <c r="AE288" s="147"/>
      <c r="AF288" s="147"/>
      <c r="AG288" s="147" t="s">
        <v>442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33.75" outlineLevel="2" x14ac:dyDescent="0.2">
      <c r="A289" s="154"/>
      <c r="B289" s="155"/>
      <c r="C289" s="267" t="s">
        <v>443</v>
      </c>
      <c r="D289" s="268"/>
      <c r="E289" s="268"/>
      <c r="F289" s="268"/>
      <c r="G289" s="268"/>
      <c r="H289" s="158"/>
      <c r="I289" s="158"/>
      <c r="J289" s="158"/>
      <c r="K289" s="158"/>
      <c r="L289" s="158"/>
      <c r="M289" s="158"/>
      <c r="N289" s="157"/>
      <c r="O289" s="157"/>
      <c r="P289" s="157"/>
      <c r="Q289" s="157"/>
      <c r="R289" s="158"/>
      <c r="S289" s="158"/>
      <c r="T289" s="158"/>
      <c r="U289" s="158"/>
      <c r="V289" s="158"/>
      <c r="W289" s="158"/>
      <c r="X289" s="158"/>
      <c r="Y289" s="158"/>
      <c r="Z289" s="147"/>
      <c r="AA289" s="147"/>
      <c r="AB289" s="147"/>
      <c r="AC289" s="147"/>
      <c r="AD289" s="147"/>
      <c r="AE289" s="147"/>
      <c r="AF289" s="147"/>
      <c r="AG289" s="147" t="s">
        <v>157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85" t="str">
        <f>C289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73">
        <v>91</v>
      </c>
      <c r="B290" s="174" t="s">
        <v>444</v>
      </c>
      <c r="C290" s="188" t="s">
        <v>445</v>
      </c>
      <c r="D290" s="175" t="s">
        <v>440</v>
      </c>
      <c r="E290" s="176">
        <v>1</v>
      </c>
      <c r="F290" s="177"/>
      <c r="G290" s="178">
        <f>ROUND(E290*F290,2)</f>
        <v>0</v>
      </c>
      <c r="H290" s="159"/>
      <c r="I290" s="158">
        <f>ROUND(E290*H290,2)</f>
        <v>0</v>
      </c>
      <c r="J290" s="159"/>
      <c r="K290" s="158">
        <f>ROUND(E290*J290,2)</f>
        <v>0</v>
      </c>
      <c r="L290" s="158">
        <v>21</v>
      </c>
      <c r="M290" s="158">
        <f>G290*(1+L290/100)</f>
        <v>0</v>
      </c>
      <c r="N290" s="157">
        <v>0</v>
      </c>
      <c r="O290" s="157">
        <f>ROUND(E290*N290,2)</f>
        <v>0</v>
      </c>
      <c r="P290" s="157">
        <v>0</v>
      </c>
      <c r="Q290" s="157">
        <f>ROUND(E290*P290,2)</f>
        <v>0</v>
      </c>
      <c r="R290" s="158"/>
      <c r="S290" s="158" t="s">
        <v>138</v>
      </c>
      <c r="T290" s="158" t="s">
        <v>282</v>
      </c>
      <c r="U290" s="158">
        <v>0</v>
      </c>
      <c r="V290" s="158">
        <f>ROUND(E290*U290,2)</f>
        <v>0</v>
      </c>
      <c r="W290" s="158"/>
      <c r="X290" s="158" t="s">
        <v>441</v>
      </c>
      <c r="Y290" s="158" t="s">
        <v>140</v>
      </c>
      <c r="Z290" s="147"/>
      <c r="AA290" s="147"/>
      <c r="AB290" s="147"/>
      <c r="AC290" s="147"/>
      <c r="AD290" s="147"/>
      <c r="AE290" s="147"/>
      <c r="AF290" s="147"/>
      <c r="AG290" s="147" t="s">
        <v>446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45" outlineLevel="2" x14ac:dyDescent="0.2">
      <c r="A291" s="154"/>
      <c r="B291" s="155"/>
      <c r="C291" s="267" t="s">
        <v>447</v>
      </c>
      <c r="D291" s="268"/>
      <c r="E291" s="268"/>
      <c r="F291" s="268"/>
      <c r="G291" s="268"/>
      <c r="H291" s="158"/>
      <c r="I291" s="158"/>
      <c r="J291" s="158"/>
      <c r="K291" s="158"/>
      <c r="L291" s="158"/>
      <c r="M291" s="158"/>
      <c r="N291" s="157"/>
      <c r="O291" s="157"/>
      <c r="P291" s="157"/>
      <c r="Q291" s="157"/>
      <c r="R291" s="158"/>
      <c r="S291" s="158"/>
      <c r="T291" s="158"/>
      <c r="U291" s="158"/>
      <c r="V291" s="158"/>
      <c r="W291" s="158"/>
      <c r="X291" s="158"/>
      <c r="Y291" s="158"/>
      <c r="Z291" s="147"/>
      <c r="AA291" s="147"/>
      <c r="AB291" s="147"/>
      <c r="AC291" s="147"/>
      <c r="AD291" s="147"/>
      <c r="AE291" s="147"/>
      <c r="AF291" s="147"/>
      <c r="AG291" s="147" t="s">
        <v>157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85" t="str">
        <f>C291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73">
        <v>92</v>
      </c>
      <c r="B292" s="174" t="s">
        <v>448</v>
      </c>
      <c r="C292" s="188" t="s">
        <v>449</v>
      </c>
      <c r="D292" s="175" t="s">
        <v>440</v>
      </c>
      <c r="E292" s="176">
        <v>1</v>
      </c>
      <c r="F292" s="177"/>
      <c r="G292" s="178">
        <f>ROUND(E292*F292,2)</f>
        <v>0</v>
      </c>
      <c r="H292" s="159"/>
      <c r="I292" s="158">
        <f>ROUND(E292*H292,2)</f>
        <v>0</v>
      </c>
      <c r="J292" s="159"/>
      <c r="K292" s="158">
        <f>ROUND(E292*J292,2)</f>
        <v>0</v>
      </c>
      <c r="L292" s="158">
        <v>21</v>
      </c>
      <c r="M292" s="158">
        <f>G292*(1+L292/100)</f>
        <v>0</v>
      </c>
      <c r="N292" s="157">
        <v>0</v>
      </c>
      <c r="O292" s="157">
        <f>ROUND(E292*N292,2)</f>
        <v>0</v>
      </c>
      <c r="P292" s="157">
        <v>0</v>
      </c>
      <c r="Q292" s="157">
        <f>ROUND(E292*P292,2)</f>
        <v>0</v>
      </c>
      <c r="R292" s="158"/>
      <c r="S292" s="158" t="s">
        <v>138</v>
      </c>
      <c r="T292" s="158" t="s">
        <v>282</v>
      </c>
      <c r="U292" s="158">
        <v>0</v>
      </c>
      <c r="V292" s="158">
        <f>ROUND(E292*U292,2)</f>
        <v>0</v>
      </c>
      <c r="W292" s="158"/>
      <c r="X292" s="158" t="s">
        <v>441</v>
      </c>
      <c r="Y292" s="158" t="s">
        <v>140</v>
      </c>
      <c r="Z292" s="147"/>
      <c r="AA292" s="147"/>
      <c r="AB292" s="147"/>
      <c r="AC292" s="147"/>
      <c r="AD292" s="147"/>
      <c r="AE292" s="147"/>
      <c r="AF292" s="147"/>
      <c r="AG292" s="147" t="s">
        <v>442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33.75" outlineLevel="2" x14ac:dyDescent="0.2">
      <c r="A293" s="154"/>
      <c r="B293" s="155"/>
      <c r="C293" s="267" t="s">
        <v>450</v>
      </c>
      <c r="D293" s="268"/>
      <c r="E293" s="268"/>
      <c r="F293" s="268"/>
      <c r="G293" s="268"/>
      <c r="H293" s="158"/>
      <c r="I293" s="158"/>
      <c r="J293" s="158"/>
      <c r="K293" s="158"/>
      <c r="L293" s="158"/>
      <c r="M293" s="158"/>
      <c r="N293" s="157"/>
      <c r="O293" s="157"/>
      <c r="P293" s="157"/>
      <c r="Q293" s="157"/>
      <c r="R293" s="158"/>
      <c r="S293" s="158"/>
      <c r="T293" s="158"/>
      <c r="U293" s="158"/>
      <c r="V293" s="158"/>
      <c r="W293" s="158"/>
      <c r="X293" s="158"/>
      <c r="Y293" s="158"/>
      <c r="Z293" s="147"/>
      <c r="AA293" s="147"/>
      <c r="AB293" s="147"/>
      <c r="AC293" s="147"/>
      <c r="AD293" s="147"/>
      <c r="AE293" s="147"/>
      <c r="AF293" s="147"/>
      <c r="AG293" s="147" t="s">
        <v>157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85" t="str">
        <f>C293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73">
        <v>93</v>
      </c>
      <c r="B294" s="174" t="s">
        <v>451</v>
      </c>
      <c r="C294" s="188" t="s">
        <v>452</v>
      </c>
      <c r="D294" s="175" t="s">
        <v>440</v>
      </c>
      <c r="E294" s="176">
        <v>1</v>
      </c>
      <c r="F294" s="177"/>
      <c r="G294" s="178">
        <f>ROUND(E294*F294,2)</f>
        <v>0</v>
      </c>
      <c r="H294" s="159"/>
      <c r="I294" s="158">
        <f>ROUND(E294*H294,2)</f>
        <v>0</v>
      </c>
      <c r="J294" s="159"/>
      <c r="K294" s="158">
        <f>ROUND(E294*J294,2)</f>
        <v>0</v>
      </c>
      <c r="L294" s="158">
        <v>21</v>
      </c>
      <c r="M294" s="158">
        <f>G294*(1+L294/100)</f>
        <v>0</v>
      </c>
      <c r="N294" s="157">
        <v>0</v>
      </c>
      <c r="O294" s="157">
        <f>ROUND(E294*N294,2)</f>
        <v>0</v>
      </c>
      <c r="P294" s="157">
        <v>0</v>
      </c>
      <c r="Q294" s="157">
        <f>ROUND(E294*P294,2)</f>
        <v>0</v>
      </c>
      <c r="R294" s="158"/>
      <c r="S294" s="158" t="s">
        <v>138</v>
      </c>
      <c r="T294" s="158" t="s">
        <v>282</v>
      </c>
      <c r="U294" s="158">
        <v>0</v>
      </c>
      <c r="V294" s="158">
        <f>ROUND(E294*U294,2)</f>
        <v>0</v>
      </c>
      <c r="W294" s="158"/>
      <c r="X294" s="158" t="s">
        <v>441</v>
      </c>
      <c r="Y294" s="158" t="s">
        <v>140</v>
      </c>
      <c r="Z294" s="147"/>
      <c r="AA294" s="147"/>
      <c r="AB294" s="147"/>
      <c r="AC294" s="147"/>
      <c r="AD294" s="147"/>
      <c r="AE294" s="147"/>
      <c r="AF294" s="147"/>
      <c r="AG294" s="147" t="s">
        <v>453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ht="22.5" outlineLevel="2" x14ac:dyDescent="0.2">
      <c r="A295" s="154"/>
      <c r="B295" s="155"/>
      <c r="C295" s="267" t="s">
        <v>454</v>
      </c>
      <c r="D295" s="268"/>
      <c r="E295" s="268"/>
      <c r="F295" s="268"/>
      <c r="G295" s="268"/>
      <c r="H295" s="158"/>
      <c r="I295" s="158"/>
      <c r="J295" s="158"/>
      <c r="K295" s="158"/>
      <c r="L295" s="158"/>
      <c r="M295" s="158"/>
      <c r="N295" s="157"/>
      <c r="O295" s="157"/>
      <c r="P295" s="157"/>
      <c r="Q295" s="157"/>
      <c r="R295" s="158"/>
      <c r="S295" s="158"/>
      <c r="T295" s="158"/>
      <c r="U295" s="158"/>
      <c r="V295" s="158"/>
      <c r="W295" s="158"/>
      <c r="X295" s="158"/>
      <c r="Y295" s="158"/>
      <c r="Z295" s="147"/>
      <c r="AA295" s="147"/>
      <c r="AB295" s="147"/>
      <c r="AC295" s="147"/>
      <c r="AD295" s="147"/>
      <c r="AE295" s="147"/>
      <c r="AF295" s="147"/>
      <c r="AG295" s="147" t="s">
        <v>157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85" t="str">
        <f>C295</f>
        <v>Náklady na ztížené provádění stavebních prací v důsledku nepřerušeného provozu na staveništi nebo v případech nepřerušeného provozu v objektech v nichž se stavební práce provádí.</v>
      </c>
      <c r="BB295" s="147"/>
      <c r="BC295" s="147"/>
      <c r="BD295" s="147"/>
      <c r="BE295" s="147"/>
      <c r="BF295" s="147"/>
      <c r="BG295" s="147"/>
      <c r="BH295" s="147"/>
    </row>
    <row r="296" spans="1:60" x14ac:dyDescent="0.2">
      <c r="A296" s="166" t="s">
        <v>133</v>
      </c>
      <c r="B296" s="167" t="s">
        <v>106</v>
      </c>
      <c r="C296" s="187" t="s">
        <v>30</v>
      </c>
      <c r="D296" s="168"/>
      <c r="E296" s="169"/>
      <c r="F296" s="170"/>
      <c r="G296" s="171">
        <f>SUMIF(AG297:AG300,"&lt;&gt;NOR",G297:G300)</f>
        <v>0</v>
      </c>
      <c r="H296" s="165"/>
      <c r="I296" s="165">
        <f>SUM(I297:I300)</f>
        <v>0</v>
      </c>
      <c r="J296" s="165"/>
      <c r="K296" s="165">
        <f>SUM(K297:K300)</f>
        <v>0</v>
      </c>
      <c r="L296" s="165"/>
      <c r="M296" s="165">
        <f>SUM(M297:M300)</f>
        <v>0</v>
      </c>
      <c r="N296" s="164"/>
      <c r="O296" s="164">
        <f>SUM(O297:O300)</f>
        <v>0</v>
      </c>
      <c r="P296" s="164"/>
      <c r="Q296" s="164">
        <f>SUM(Q297:Q300)</f>
        <v>0</v>
      </c>
      <c r="R296" s="165"/>
      <c r="S296" s="165"/>
      <c r="T296" s="165"/>
      <c r="U296" s="165"/>
      <c r="V296" s="165">
        <f>SUM(V297:V300)</f>
        <v>0</v>
      </c>
      <c r="W296" s="165"/>
      <c r="X296" s="165"/>
      <c r="Y296" s="165"/>
      <c r="AG296" t="s">
        <v>134</v>
      </c>
    </row>
    <row r="297" spans="1:60" outlineLevel="1" x14ac:dyDescent="0.2">
      <c r="A297" s="173">
        <v>94</v>
      </c>
      <c r="B297" s="174" t="s">
        <v>455</v>
      </c>
      <c r="C297" s="188" t="s">
        <v>456</v>
      </c>
      <c r="D297" s="175" t="s">
        <v>440</v>
      </c>
      <c r="E297" s="176">
        <v>1</v>
      </c>
      <c r="F297" s="177"/>
      <c r="G297" s="178">
        <f>ROUND(E297*F297,2)</f>
        <v>0</v>
      </c>
      <c r="H297" s="159"/>
      <c r="I297" s="158">
        <f>ROUND(E297*H297,2)</f>
        <v>0</v>
      </c>
      <c r="J297" s="159"/>
      <c r="K297" s="158">
        <f>ROUND(E297*J297,2)</f>
        <v>0</v>
      </c>
      <c r="L297" s="158">
        <v>21</v>
      </c>
      <c r="M297" s="158">
        <f>G297*(1+L297/100)</f>
        <v>0</v>
      </c>
      <c r="N297" s="157">
        <v>0</v>
      </c>
      <c r="O297" s="157">
        <f>ROUND(E297*N297,2)</f>
        <v>0</v>
      </c>
      <c r="P297" s="157">
        <v>0</v>
      </c>
      <c r="Q297" s="157">
        <f>ROUND(E297*P297,2)</f>
        <v>0</v>
      </c>
      <c r="R297" s="158"/>
      <c r="S297" s="158" t="s">
        <v>138</v>
      </c>
      <c r="T297" s="158" t="s">
        <v>282</v>
      </c>
      <c r="U297" s="158">
        <v>0</v>
      </c>
      <c r="V297" s="158">
        <f>ROUND(E297*U297,2)</f>
        <v>0</v>
      </c>
      <c r="W297" s="158"/>
      <c r="X297" s="158" t="s">
        <v>441</v>
      </c>
      <c r="Y297" s="158" t="s">
        <v>140</v>
      </c>
      <c r="Z297" s="147"/>
      <c r="AA297" s="147"/>
      <c r="AB297" s="147"/>
      <c r="AC297" s="147"/>
      <c r="AD297" s="147"/>
      <c r="AE297" s="147"/>
      <c r="AF297" s="147"/>
      <c r="AG297" s="147" t="s">
        <v>457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ht="45" outlineLevel="2" x14ac:dyDescent="0.2">
      <c r="A298" s="154"/>
      <c r="B298" s="155"/>
      <c r="C298" s="267" t="s">
        <v>458</v>
      </c>
      <c r="D298" s="268"/>
      <c r="E298" s="268"/>
      <c r="F298" s="268"/>
      <c r="G298" s="268"/>
      <c r="H298" s="158"/>
      <c r="I298" s="158"/>
      <c r="J298" s="158"/>
      <c r="K298" s="158"/>
      <c r="L298" s="158"/>
      <c r="M298" s="158"/>
      <c r="N298" s="157"/>
      <c r="O298" s="157"/>
      <c r="P298" s="157"/>
      <c r="Q298" s="157"/>
      <c r="R298" s="158"/>
      <c r="S298" s="158"/>
      <c r="T298" s="158"/>
      <c r="U298" s="158"/>
      <c r="V298" s="158"/>
      <c r="W298" s="158"/>
      <c r="X298" s="158"/>
      <c r="Y298" s="158"/>
      <c r="Z298" s="147"/>
      <c r="AA298" s="147"/>
      <c r="AB298" s="147"/>
      <c r="AC298" s="147"/>
      <c r="AD298" s="147"/>
      <c r="AE298" s="147"/>
      <c r="AF298" s="147"/>
      <c r="AG298" s="147" t="s">
        <v>157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85" t="str">
        <f>C298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73">
        <v>95</v>
      </c>
      <c r="B299" s="174" t="s">
        <v>459</v>
      </c>
      <c r="C299" s="188" t="s">
        <v>460</v>
      </c>
      <c r="D299" s="175" t="s">
        <v>440</v>
      </c>
      <c r="E299" s="176">
        <v>1</v>
      </c>
      <c r="F299" s="177"/>
      <c r="G299" s="178">
        <f>ROUND(E299*F299,2)</f>
        <v>0</v>
      </c>
      <c r="H299" s="159"/>
      <c r="I299" s="158">
        <f>ROUND(E299*H299,2)</f>
        <v>0</v>
      </c>
      <c r="J299" s="159"/>
      <c r="K299" s="158">
        <f>ROUND(E299*J299,2)</f>
        <v>0</v>
      </c>
      <c r="L299" s="158">
        <v>21</v>
      </c>
      <c r="M299" s="158">
        <f>G299*(1+L299/100)</f>
        <v>0</v>
      </c>
      <c r="N299" s="157">
        <v>0</v>
      </c>
      <c r="O299" s="157">
        <f>ROUND(E299*N299,2)</f>
        <v>0</v>
      </c>
      <c r="P299" s="157">
        <v>0</v>
      </c>
      <c r="Q299" s="157">
        <f>ROUND(E299*P299,2)</f>
        <v>0</v>
      </c>
      <c r="R299" s="158"/>
      <c r="S299" s="158" t="s">
        <v>138</v>
      </c>
      <c r="T299" s="158" t="s">
        <v>282</v>
      </c>
      <c r="U299" s="158">
        <v>0</v>
      </c>
      <c r="V299" s="158">
        <f>ROUND(E299*U299,2)</f>
        <v>0</v>
      </c>
      <c r="W299" s="158"/>
      <c r="X299" s="158" t="s">
        <v>441</v>
      </c>
      <c r="Y299" s="158" t="s">
        <v>140</v>
      </c>
      <c r="Z299" s="147"/>
      <c r="AA299" s="147"/>
      <c r="AB299" s="147"/>
      <c r="AC299" s="147"/>
      <c r="AD299" s="147"/>
      <c r="AE299" s="147"/>
      <c r="AF299" s="147"/>
      <c r="AG299" s="147" t="s">
        <v>457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ht="22.5" outlineLevel="2" x14ac:dyDescent="0.2">
      <c r="A300" s="154"/>
      <c r="B300" s="155"/>
      <c r="C300" s="267" t="s">
        <v>461</v>
      </c>
      <c r="D300" s="268"/>
      <c r="E300" s="268"/>
      <c r="F300" s="268"/>
      <c r="G300" s="268"/>
      <c r="H300" s="158"/>
      <c r="I300" s="158"/>
      <c r="J300" s="158"/>
      <c r="K300" s="158"/>
      <c r="L300" s="158"/>
      <c r="M300" s="158"/>
      <c r="N300" s="157"/>
      <c r="O300" s="157"/>
      <c r="P300" s="157"/>
      <c r="Q300" s="157"/>
      <c r="R300" s="158"/>
      <c r="S300" s="158"/>
      <c r="T300" s="158"/>
      <c r="U300" s="158"/>
      <c r="V300" s="158"/>
      <c r="W300" s="158"/>
      <c r="X300" s="158"/>
      <c r="Y300" s="158"/>
      <c r="Z300" s="147"/>
      <c r="AA300" s="147"/>
      <c r="AB300" s="147"/>
      <c r="AC300" s="147"/>
      <c r="AD300" s="147"/>
      <c r="AE300" s="147"/>
      <c r="AF300" s="147"/>
      <c r="AG300" s="147" t="s">
        <v>157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85" t="str">
        <f>C300</f>
        <v>Náklady na vyhotovení dokumentace skutečného provedení stavby a její předání objednateli v požadované formě a požadovaném počtu.</v>
      </c>
      <c r="BB300" s="147"/>
      <c r="BC300" s="147"/>
      <c r="BD300" s="147"/>
      <c r="BE300" s="147"/>
      <c r="BF300" s="147"/>
      <c r="BG300" s="147"/>
      <c r="BH300" s="147"/>
    </row>
    <row r="301" spans="1:60" x14ac:dyDescent="0.2">
      <c r="A301" s="3"/>
      <c r="B301" s="4"/>
      <c r="C301" s="193"/>
      <c r="D301" s="6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AE301">
        <v>15</v>
      </c>
      <c r="AF301">
        <v>21</v>
      </c>
      <c r="AG301" t="s">
        <v>119</v>
      </c>
    </row>
    <row r="302" spans="1:60" x14ac:dyDescent="0.2">
      <c r="A302" s="150"/>
      <c r="B302" s="151" t="s">
        <v>31</v>
      </c>
      <c r="C302" s="194"/>
      <c r="D302" s="152"/>
      <c r="E302" s="153"/>
      <c r="F302" s="153"/>
      <c r="G302" s="172">
        <f>G8+G12+G20+G77+G89+G96+G98+G100+G137+G139+G142+G162+G165+G167+G169+G174+G176+G181+G190+G199+G211+G260+G265+G278+G280+G287+G296</f>
        <v>0</v>
      </c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AE302">
        <f>SUMIF(L7:L300,AE301,G7:G300)</f>
        <v>0</v>
      </c>
      <c r="AF302">
        <f>SUMIF(L7:L300,AF301,G7:G300)</f>
        <v>0</v>
      </c>
      <c r="AG302" t="s">
        <v>462</v>
      </c>
    </row>
    <row r="303" spans="1:60" x14ac:dyDescent="0.2">
      <c r="A303" s="3"/>
      <c r="B303" s="4"/>
      <c r="C303" s="193"/>
      <c r="D303" s="6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</row>
    <row r="304" spans="1:60" x14ac:dyDescent="0.2">
      <c r="A304" s="3"/>
      <c r="B304" s="4"/>
      <c r="C304" s="193"/>
      <c r="D304" s="6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</row>
    <row r="305" spans="1:33" x14ac:dyDescent="0.2">
      <c r="A305" s="253" t="s">
        <v>463</v>
      </c>
      <c r="B305" s="253"/>
      <c r="C305" s="254"/>
      <c r="D305" s="6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</row>
    <row r="306" spans="1:33" x14ac:dyDescent="0.2">
      <c r="A306" s="255"/>
      <c r="B306" s="256"/>
      <c r="C306" s="257"/>
      <c r="D306" s="256"/>
      <c r="E306" s="256"/>
      <c r="F306" s="256"/>
      <c r="G306" s="258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AG306" t="s">
        <v>464</v>
      </c>
    </row>
    <row r="307" spans="1:33" x14ac:dyDescent="0.2">
      <c r="A307" s="259"/>
      <c r="B307" s="260"/>
      <c r="C307" s="261"/>
      <c r="D307" s="260"/>
      <c r="E307" s="260"/>
      <c r="F307" s="260"/>
      <c r="G307" s="262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</row>
    <row r="308" spans="1:33" x14ac:dyDescent="0.2">
      <c r="A308" s="259"/>
      <c r="B308" s="260"/>
      <c r="C308" s="261"/>
      <c r="D308" s="260"/>
      <c r="E308" s="260"/>
      <c r="F308" s="260"/>
      <c r="G308" s="262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</row>
    <row r="309" spans="1:33" x14ac:dyDescent="0.2">
      <c r="A309" s="259"/>
      <c r="B309" s="260"/>
      <c r="C309" s="261"/>
      <c r="D309" s="260"/>
      <c r="E309" s="260"/>
      <c r="F309" s="260"/>
      <c r="G309" s="262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</row>
    <row r="310" spans="1:33" x14ac:dyDescent="0.2">
      <c r="A310" s="263"/>
      <c r="B310" s="264"/>
      <c r="C310" s="265"/>
      <c r="D310" s="264"/>
      <c r="E310" s="264"/>
      <c r="F310" s="264"/>
      <c r="G310" s="266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</row>
    <row r="311" spans="1:33" x14ac:dyDescent="0.2">
      <c r="A311" s="3"/>
      <c r="B311" s="4"/>
      <c r="C311" s="193"/>
      <c r="D311" s="6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</row>
    <row r="312" spans="1:33" x14ac:dyDescent="0.2">
      <c r="C312" s="195"/>
      <c r="D312" s="10"/>
      <c r="AG312" t="s">
        <v>465</v>
      </c>
    </row>
    <row r="313" spans="1:33" x14ac:dyDescent="0.2">
      <c r="D313" s="10"/>
    </row>
    <row r="314" spans="1:33" x14ac:dyDescent="0.2">
      <c r="D314" s="10"/>
    </row>
    <row r="315" spans="1:33" x14ac:dyDescent="0.2">
      <c r="D315" s="10"/>
    </row>
    <row r="316" spans="1:33" x14ac:dyDescent="0.2">
      <c r="D316" s="10"/>
    </row>
    <row r="317" spans="1:33" x14ac:dyDescent="0.2">
      <c r="D317" s="10"/>
    </row>
    <row r="318" spans="1:33" x14ac:dyDescent="0.2">
      <c r="D318" s="10"/>
    </row>
    <row r="319" spans="1:33" x14ac:dyDescent="0.2">
      <c r="D319" s="10"/>
    </row>
    <row r="320" spans="1:33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rgpirTt7WcnkN8ecxudF8unCheDXI2CpN7GYPog1QpalQgLoG1sau03wG9zbu1fCu8qT/bsWYcJbswlwJfl8g==" saltValue="rJlsFQeJNZnNaFvOILmrOQ==" spinCount="100000" sheet="1" objects="1" scenarios="1"/>
  <protectedRanges>
    <protectedRange sqref="F9:F299" name="Oblast2"/>
    <protectedRange algorithmName="SHA-512" hashValue="k7HI0Z+MG1tiK7oeVp97oBWJSebglEY0RhimdgdoIvI4R52xFQFZtctlnmwRyhXAkUGKMQGqdzmTeRaz2kyA7w==" saltValue="NX//QX8WQVx+uACcVOcI8Q==" spinCount="100000" sqref="A1:G1048576" name="Oblast1"/>
  </protectedRanges>
  <mergeCells count="28">
    <mergeCell ref="C295:G295"/>
    <mergeCell ref="C298:G298"/>
    <mergeCell ref="C219:G219"/>
    <mergeCell ref="C283:G283"/>
    <mergeCell ref="C289:G289"/>
    <mergeCell ref="C291:G291"/>
    <mergeCell ref="C293:G293"/>
    <mergeCell ref="A1:G1"/>
    <mergeCell ref="C2:G2"/>
    <mergeCell ref="C3:G3"/>
    <mergeCell ref="C4:G4"/>
    <mergeCell ref="C75:G75"/>
    <mergeCell ref="A305:C305"/>
    <mergeCell ref="A306:G310"/>
    <mergeCell ref="C18:G18"/>
    <mergeCell ref="C26:G26"/>
    <mergeCell ref="C39:G39"/>
    <mergeCell ref="C46:G46"/>
    <mergeCell ref="C179:G179"/>
    <mergeCell ref="C79:G79"/>
    <mergeCell ref="C149:G149"/>
    <mergeCell ref="C156:G156"/>
    <mergeCell ref="C178:G178"/>
    <mergeCell ref="C300:G300"/>
    <mergeCell ref="C180:G180"/>
    <mergeCell ref="C183:G183"/>
    <mergeCell ref="C187:G187"/>
    <mergeCell ref="C196:G19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HP</cp:lastModifiedBy>
  <cp:lastPrinted>2019-03-19T12:27:02Z</cp:lastPrinted>
  <dcterms:created xsi:type="dcterms:W3CDTF">2009-04-08T07:15:50Z</dcterms:created>
  <dcterms:modified xsi:type="dcterms:W3CDTF">2024-01-04T10:39:23Z</dcterms:modified>
</cp:coreProperties>
</file>